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slicerCaches/slicerCache1.xml" ContentType="application/vnd.ms-excel.slicerCache+xml"/>
  <Override PartName="/xl/pivotCache/pivotCacheDefinition9.xml" ContentType="application/vnd.openxmlformats-officedocument.spreadsheetml.pivotCacheDefinition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chtr\Documents\JaimeExcel\Formations\2.Excel - Le cours complet\ASUS Excel\"/>
    </mc:Choice>
  </mc:AlternateContent>
  <xr:revisionPtr revIDLastSave="0" documentId="13_ncr:1_{AE55BFEB-E311-4DAF-A78B-A3C1F6658EC9}" xr6:coauthVersionLast="47" xr6:coauthVersionMax="47" xr10:uidLastSave="{00000000-0000-0000-0000-000000000000}"/>
  <bookViews>
    <workbookView xWindow="28680" yWindow="-120" windowWidth="29040" windowHeight="15720" tabRatio="583" xr2:uid="{00000000-000D-0000-FFFF-FFFF00000000}"/>
  </bookViews>
  <sheets>
    <sheet name="Catégories" sheetId="12" r:id="rId1"/>
    <sheet name="Produits" sheetId="16" r:id="rId2"/>
    <sheet name="Vendeurs" sheetId="18" r:id="rId3"/>
    <sheet name="Magasins" sheetId="19" r:id="rId4"/>
    <sheet name="Objectifs N" sheetId="26" r:id="rId5"/>
    <sheet name="Base N" sheetId="21" r:id="rId6"/>
    <sheet name="Base N-1" sheetId="25" r:id="rId7"/>
    <sheet name="TCD" sheetId="28" r:id="rId8"/>
    <sheet name="TBD" sheetId="29" r:id="rId9"/>
  </sheets>
  <definedNames>
    <definedName name="_xlcn.WorksheetConnection_DatacasASUScorrigé.xlsxcategories1" hidden="1">categories[]</definedName>
    <definedName name="_xlcn.WorksheetConnection_DatacasASUScorrigé.xlsxdata_N1" hidden="1">data_N[]</definedName>
    <definedName name="_xlcn.WorksheetConnection_DatacasASUScorrigé.xlsxobjectifs1" hidden="1">objectifs[]</definedName>
    <definedName name="_xlcn.WorksheetConnection_DatacasASUScorrigé.xlsxproduits1" hidden="1">produits[]</definedName>
    <definedName name="_xlcn.WorksheetConnection_DatacasASUScorrigé.xlsxvendeurs1" hidden="1">vendeurs[]</definedName>
    <definedName name="Chronologie_Date">#N/A</definedName>
    <definedName name="Segment_categorie_produit">#N/A</definedName>
  </definedNames>
  <calcPr calcId="191029"/>
  <pivotCaches>
    <pivotCache cacheId="0" r:id="rId10"/>
    <pivotCache cacheId="1" r:id="rId11"/>
    <pivotCache cacheId="2" r:id="rId12"/>
    <pivotCache cacheId="59" r:id="rId13"/>
    <pivotCache cacheId="62" r:id="rId14"/>
    <pivotCache cacheId="65" r:id="rId15"/>
    <pivotCache cacheId="68" r:id="rId16"/>
  </pivotCaches>
  <extLst>
    <ext xmlns:x14="http://schemas.microsoft.com/office/spreadsheetml/2009/9/main" uri="{876F7934-8845-4945-9796-88D515C7AA90}">
      <x14:pivotCaches>
        <pivotCache cacheId="7" r:id="rId17"/>
      </x14:pivotCaches>
    </ext>
    <ext xmlns:x14="http://schemas.microsoft.com/office/spreadsheetml/2009/9/main" uri="{BBE1A952-AA13-448e-AADC-164F8A28A991}">
      <x14:slicerCaches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8" r:id="rId19"/>
      </x15:timelineCachePivotCaches>
    </ext>
    <ext xmlns:x15="http://schemas.microsoft.com/office/spreadsheetml/2010/11/main" uri="{D0CA8CA8-9F24-4464-BF8E-62219DCF47F9}">
      <x15:timelineCacheRefs>
        <x15:timelineCacheRef r:id="rId20"/>
      </x15:timelineCacheRefs>
    </ext>
    <ext xmlns:x15="http://schemas.microsoft.com/office/spreadsheetml/2010/11/main" uri="{FCE2AD5D-F65C-4FA6-A056-5C36A1767C68}">
      <x15:dataModel>
        <x15:modelTables>
          <x15:modelTable id="vendeurs" name="vendeurs" connection="WorksheetConnection_Data cas ASUS corrigé.xlsx!vendeurs"/>
          <x15:modelTable id="produits" name="produits" connection="WorksheetConnection_Data cas ASUS corrigé.xlsx!produits"/>
          <x15:modelTable id="objectifs" name="objectifs" connection="WorksheetConnection_Data cas ASUS corrigé.xlsx!objectifs"/>
          <x15:modelTable id="data_N" name="data_N" connection="WorksheetConnection_Data cas ASUS corrigé.xlsx!data_N"/>
          <x15:modelTable id="categories" name="categories" connection="WorksheetConnection_Data cas ASUS corrigé.xlsx!categories"/>
          <x15:modelTable id="Calendrier" name="Calendrier" connection="Connexion"/>
        </x15:modelTables>
        <x15:modelRelationships>
          <x15:modelRelationship fromTable="data_N" fromColumn="produit_id" toTable="produits" toColumn="produit_id"/>
          <x15:modelRelationship fromTable="data_N" fromColumn="date_de_vente" toTable="Calendrier" toColumn="Date"/>
          <x15:modelRelationship fromTable="data_N" fromColumn="vendeur_id" toTable="vendeurs" toColumn="vendeur_id"/>
          <x15:modelRelationship fromTable="objectifs" fromColumn="categorie" toTable="categories" toColumn="categorie_produit"/>
          <x15:modelRelationship fromTable="objectifs" fromColumn="Date" toTable="Calendrier" toColumn="Date"/>
          <x15:modelRelationship fromTable="produits" fromColumn="categorie_id" toTable="categories" toColumn="categorie_id"/>
        </x15:modelRelationships>
        <x15:extLst>
          <ext xmlns:x16="http://schemas.microsoft.com/office/spreadsheetml/2014/11/main" uri="{9835A34E-60A6-4A7C-AAB8-D5F71C897F49}">
            <x16:modelTimeGroupings>
              <x16:modelTimeGrouping tableName="objectifs" columnName="Date" columnId="Date">
                <x16:calculatedTimeColumn columnName="Date (index des mois)" columnId="Date (index des mois)" contentType="monthsindex" isSelected="1"/>
                <x16:calculatedTimeColumn columnName="Date (mois)" columnId="Date (mois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S4" i="28" l="1"/>
  <c r="S5" i="28"/>
  <c r="S7" i="28" l="1"/>
  <c r="S6" i="28"/>
  <c r="B2" i="29"/>
  <c r="I2" i="21" l="1"/>
  <c r="I3" i="21"/>
  <c r="I4" i="2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I153" i="21"/>
  <c r="I154" i="21"/>
  <c r="I155" i="21"/>
  <c r="I156" i="21"/>
  <c r="I157" i="21"/>
  <c r="I158" i="21"/>
  <c r="I159" i="21"/>
  <c r="I160" i="21"/>
  <c r="I161" i="21"/>
  <c r="I162" i="21"/>
  <c r="I163" i="21"/>
  <c r="I164" i="21"/>
  <c r="I165" i="21"/>
  <c r="I166" i="21"/>
  <c r="I167" i="21"/>
  <c r="I168" i="21"/>
  <c r="I169" i="21"/>
  <c r="I170" i="21"/>
  <c r="I171" i="21"/>
  <c r="I172" i="21"/>
  <c r="I173" i="21"/>
  <c r="I174" i="21"/>
  <c r="I175" i="21"/>
  <c r="I176" i="21"/>
  <c r="I177" i="21"/>
  <c r="I178" i="21"/>
  <c r="I179" i="21"/>
  <c r="I180" i="21"/>
  <c r="I181" i="21"/>
  <c r="I182" i="21"/>
  <c r="I183" i="21"/>
  <c r="I184" i="21"/>
  <c r="I185" i="21"/>
  <c r="I186" i="21"/>
  <c r="I187" i="21"/>
  <c r="I188" i="21"/>
  <c r="I189" i="21"/>
  <c r="I190" i="21"/>
  <c r="I191" i="21"/>
  <c r="I192" i="21"/>
  <c r="I193" i="21"/>
  <c r="I194" i="21"/>
  <c r="I195" i="21"/>
  <c r="I196" i="21"/>
  <c r="I197" i="21"/>
  <c r="I198" i="21"/>
  <c r="I199" i="21"/>
  <c r="I200" i="21"/>
  <c r="I201" i="21"/>
  <c r="I202" i="21"/>
  <c r="I203" i="21"/>
  <c r="I204" i="21"/>
  <c r="I205" i="21"/>
  <c r="I206" i="21"/>
  <c r="I207" i="21"/>
  <c r="I208" i="21"/>
  <c r="I209" i="21"/>
  <c r="I210" i="21"/>
  <c r="I211" i="21"/>
  <c r="I212" i="21"/>
  <c r="I213" i="21"/>
  <c r="I214" i="21"/>
  <c r="I215" i="21"/>
  <c r="I216" i="21"/>
  <c r="I217" i="21"/>
  <c r="I218" i="21"/>
  <c r="I219" i="21"/>
  <c r="I220" i="21"/>
  <c r="I221" i="21"/>
  <c r="I222" i="21"/>
  <c r="I223" i="21"/>
  <c r="I224" i="21"/>
  <c r="I225" i="21"/>
  <c r="I226" i="21"/>
  <c r="I227" i="21"/>
  <c r="I228" i="21"/>
  <c r="I229" i="21"/>
  <c r="I230" i="21"/>
  <c r="I231" i="21"/>
  <c r="I232" i="21"/>
  <c r="I233" i="21"/>
  <c r="I234" i="21"/>
  <c r="I235" i="21"/>
  <c r="I236" i="21"/>
  <c r="I237" i="21"/>
  <c r="I238" i="21"/>
  <c r="I239" i="21"/>
  <c r="I240" i="21"/>
  <c r="I241" i="21"/>
  <c r="I242" i="21"/>
  <c r="I243" i="21"/>
  <c r="I244" i="21"/>
  <c r="I245" i="21"/>
  <c r="I246" i="21"/>
  <c r="I247" i="21"/>
  <c r="I248" i="21"/>
  <c r="I249" i="21"/>
  <c r="I250" i="21"/>
  <c r="I251" i="21"/>
  <c r="I252" i="21"/>
  <c r="I253" i="21"/>
  <c r="I254" i="21"/>
  <c r="I255" i="21"/>
  <c r="I256" i="21"/>
  <c r="I257" i="21"/>
  <c r="I258" i="21"/>
  <c r="I259" i="21"/>
  <c r="I260" i="21"/>
  <c r="I261" i="21"/>
  <c r="I262" i="21"/>
  <c r="I263" i="21"/>
  <c r="I264" i="21"/>
  <c r="I265" i="21"/>
  <c r="I266" i="21"/>
  <c r="I267" i="21"/>
  <c r="I268" i="21"/>
  <c r="I269" i="21"/>
  <c r="I270" i="21"/>
  <c r="I271" i="21"/>
  <c r="I272" i="21"/>
  <c r="I273" i="21"/>
  <c r="I274" i="21"/>
  <c r="I275" i="21"/>
  <c r="I276" i="21"/>
  <c r="I277" i="21"/>
  <c r="I278" i="21"/>
  <c r="I279" i="21"/>
  <c r="I280" i="21"/>
  <c r="I281" i="21"/>
  <c r="I282" i="21"/>
  <c r="I283" i="21"/>
  <c r="I284" i="21"/>
  <c r="I285" i="21"/>
  <c r="I286" i="21"/>
  <c r="I287" i="21"/>
  <c r="I288" i="21"/>
  <c r="I289" i="21"/>
  <c r="I290" i="21"/>
  <c r="I291" i="21"/>
  <c r="I292" i="21"/>
  <c r="I293" i="21"/>
  <c r="I294" i="21"/>
  <c r="I295" i="21"/>
  <c r="I296" i="21"/>
  <c r="I297" i="21"/>
  <c r="I298" i="21"/>
  <c r="I299" i="21"/>
  <c r="I300" i="21"/>
  <c r="I301" i="21"/>
  <c r="I302" i="21"/>
  <c r="I303" i="21"/>
  <c r="I304" i="21"/>
  <c r="I305" i="21"/>
  <c r="I306" i="21"/>
  <c r="I307" i="21"/>
  <c r="I308" i="21"/>
  <c r="I309" i="21"/>
  <c r="I310" i="21"/>
  <c r="I311" i="21"/>
  <c r="I312" i="21"/>
  <c r="I313" i="21"/>
  <c r="I314" i="21"/>
  <c r="I315" i="21"/>
  <c r="I316" i="21"/>
  <c r="I317" i="21"/>
  <c r="I318" i="21"/>
  <c r="I319" i="21"/>
  <c r="I320" i="21"/>
  <c r="I321" i="21"/>
  <c r="I322" i="21"/>
  <c r="I323" i="21"/>
  <c r="I324" i="21"/>
  <c r="I325" i="21"/>
  <c r="I326" i="21"/>
  <c r="I327" i="21"/>
  <c r="I328" i="21"/>
  <c r="I329" i="21"/>
  <c r="I330" i="21"/>
  <c r="I331" i="21"/>
  <c r="I332" i="21"/>
  <c r="I333" i="21"/>
  <c r="I334" i="21"/>
  <c r="I335" i="21"/>
  <c r="I336" i="21"/>
  <c r="I337" i="21"/>
  <c r="I338" i="21"/>
  <c r="I339" i="21"/>
  <c r="I340" i="21"/>
  <c r="I341" i="21"/>
  <c r="I342" i="21"/>
  <c r="I343" i="21"/>
  <c r="I344" i="21"/>
  <c r="I345" i="21"/>
  <c r="I346" i="21"/>
  <c r="I347" i="21"/>
  <c r="I348" i="21"/>
  <c r="I349" i="21"/>
  <c r="I350" i="21"/>
  <c r="I351" i="21"/>
  <c r="I352" i="21"/>
  <c r="I353" i="21"/>
  <c r="I354" i="21"/>
  <c r="I355" i="21"/>
  <c r="I356" i="21"/>
  <c r="I357" i="21"/>
  <c r="I358" i="21"/>
  <c r="I359" i="21"/>
  <c r="I360" i="21"/>
  <c r="I361" i="21"/>
  <c r="I362" i="21"/>
  <c r="I363" i="21"/>
  <c r="I364" i="21"/>
  <c r="I365" i="21"/>
  <c r="I366" i="21"/>
  <c r="I367" i="21"/>
  <c r="I368" i="21"/>
  <c r="I369" i="21"/>
  <c r="I370" i="21"/>
  <c r="I371" i="21"/>
  <c r="I372" i="21"/>
  <c r="I373" i="21"/>
  <c r="I374" i="21"/>
  <c r="I375" i="21"/>
  <c r="I376" i="21"/>
  <c r="I377" i="21"/>
  <c r="I378" i="21"/>
  <c r="I379" i="21"/>
  <c r="I380" i="21"/>
  <c r="I381" i="21"/>
  <c r="I382" i="21"/>
  <c r="I383" i="21"/>
  <c r="I384" i="21"/>
  <c r="I385" i="21"/>
  <c r="I386" i="21"/>
  <c r="I387" i="21"/>
  <c r="I388" i="21"/>
  <c r="I389" i="21"/>
  <c r="I390" i="21"/>
  <c r="I391" i="21"/>
  <c r="I392" i="21"/>
  <c r="I393" i="21"/>
  <c r="I394" i="21"/>
  <c r="I395" i="21"/>
  <c r="I396" i="21"/>
  <c r="I397" i="21"/>
  <c r="I398" i="21"/>
  <c r="I399" i="21"/>
  <c r="I400" i="21"/>
  <c r="A19" i="26" l="1"/>
  <c r="A20" i="26"/>
  <c r="A21" i="26"/>
  <c r="A22" i="26"/>
  <c r="A23" i="26"/>
  <c r="A24" i="26"/>
  <c r="A25" i="26"/>
  <c r="A26" i="26"/>
  <c r="A27" i="26"/>
  <c r="A31" i="26" s="1"/>
  <c r="A35" i="26" s="1"/>
  <c r="A39" i="26" s="1"/>
  <c r="A43" i="26" s="1"/>
  <c r="A47" i="26" s="1"/>
  <c r="A28" i="26"/>
  <c r="A32" i="26" s="1"/>
  <c r="A36" i="26" s="1"/>
  <c r="A40" i="26" s="1"/>
  <c r="A44" i="26" s="1"/>
  <c r="A48" i="26" s="1"/>
  <c r="A29" i="26"/>
  <c r="A33" i="26" s="1"/>
  <c r="A37" i="26" s="1"/>
  <c r="A41" i="26" s="1"/>
  <c r="A45" i="26" s="1"/>
  <c r="A49" i="26" s="1"/>
  <c r="A30" i="26"/>
  <c r="A34" i="26" s="1"/>
  <c r="A38" i="26" s="1"/>
  <c r="A42" i="26" s="1"/>
  <c r="A46" i="26" s="1"/>
  <c r="A11" i="26"/>
  <c r="A12" i="26"/>
  <c r="A13" i="26"/>
  <c r="A14" i="26"/>
  <c r="A15" i="26"/>
  <c r="A16" i="26"/>
  <c r="A17" i="26"/>
  <c r="A18" i="26"/>
  <c r="A7" i="26"/>
  <c r="A8" i="26"/>
  <c r="A9" i="26"/>
  <c r="A10" i="26"/>
  <c r="A6" i="26"/>
  <c r="G194" i="21" l="1"/>
  <c r="G195" i="21"/>
  <c r="G206" i="21"/>
  <c r="G207" i="21"/>
  <c r="G212" i="21"/>
  <c r="G213" i="21"/>
  <c r="G218" i="21"/>
  <c r="G219" i="21"/>
  <c r="G230" i="21"/>
  <c r="G231" i="21"/>
  <c r="G236" i="21"/>
  <c r="G237" i="21"/>
  <c r="G242" i="21"/>
  <c r="G243" i="21"/>
  <c r="G254" i="21"/>
  <c r="G255" i="21"/>
  <c r="G266" i="21"/>
  <c r="G267" i="21"/>
  <c r="G278" i="21"/>
  <c r="G279" i="21"/>
  <c r="G284" i="21"/>
  <c r="G285" i="21"/>
  <c r="G290" i="21"/>
  <c r="G291" i="21"/>
  <c r="G302" i="21"/>
  <c r="G303" i="21"/>
  <c r="G308" i="21"/>
  <c r="G309" i="21"/>
  <c r="G314" i="21"/>
  <c r="G315" i="21"/>
  <c r="G326" i="21"/>
  <c r="G327" i="21"/>
  <c r="G338" i="21"/>
  <c r="G339" i="21"/>
  <c r="G350" i="21"/>
  <c r="G351" i="21"/>
  <c r="G356" i="21"/>
  <c r="G357" i="21"/>
  <c r="G362" i="21"/>
  <c r="G363" i="21"/>
  <c r="G374" i="21"/>
  <c r="G375" i="21"/>
  <c r="G380" i="21"/>
  <c r="G381" i="21"/>
  <c r="G386" i="21"/>
  <c r="G387" i="21"/>
  <c r="G398" i="21"/>
  <c r="G399" i="21"/>
  <c r="G4" i="21"/>
  <c r="E5" i="21"/>
  <c r="E6" i="21"/>
  <c r="E7" i="21"/>
  <c r="E8" i="21"/>
  <c r="E9" i="21"/>
  <c r="E14" i="21"/>
  <c r="G16" i="21"/>
  <c r="G17" i="21"/>
  <c r="G18" i="21"/>
  <c r="G19" i="21"/>
  <c r="G20" i="21"/>
  <c r="G21" i="21"/>
  <c r="E22" i="21"/>
  <c r="E23" i="21"/>
  <c r="G26" i="21"/>
  <c r="G29" i="21"/>
  <c r="G30" i="21"/>
  <c r="G31" i="21"/>
  <c r="G32" i="21"/>
  <c r="G33" i="21"/>
  <c r="E34" i="21"/>
  <c r="E35" i="21"/>
  <c r="G36" i="21"/>
  <c r="G37" i="21"/>
  <c r="E38" i="21"/>
  <c r="G40" i="21"/>
  <c r="G43" i="21"/>
  <c r="G48" i="21"/>
  <c r="G49" i="21"/>
  <c r="G50" i="21"/>
  <c r="E53" i="21"/>
  <c r="E54" i="21"/>
  <c r="G56" i="21"/>
  <c r="E58" i="21"/>
  <c r="E59" i="21"/>
  <c r="G61" i="21"/>
  <c r="G62" i="21"/>
  <c r="G65" i="21"/>
  <c r="G66" i="21"/>
  <c r="E67" i="21"/>
  <c r="E68" i="21"/>
  <c r="G72" i="21"/>
  <c r="G73" i="21"/>
  <c r="G74" i="21"/>
  <c r="E77" i="21"/>
  <c r="E78" i="21"/>
  <c r="G85" i="21"/>
  <c r="E86" i="21"/>
  <c r="G88" i="21"/>
  <c r="G89" i="21"/>
  <c r="E90" i="21"/>
  <c r="E91" i="21"/>
  <c r="E92" i="21"/>
  <c r="E93" i="21"/>
  <c r="E94" i="21"/>
  <c r="E95" i="21"/>
  <c r="E98" i="21"/>
  <c r="G101" i="21"/>
  <c r="G105" i="21"/>
  <c r="E106" i="21"/>
  <c r="E107" i="21"/>
  <c r="G108" i="21"/>
  <c r="G109" i="21"/>
  <c r="E110" i="21"/>
  <c r="E112" i="21"/>
  <c r="G113" i="21"/>
  <c r="G114" i="21"/>
  <c r="G115" i="21"/>
  <c r="G116" i="21"/>
  <c r="G117" i="21"/>
  <c r="E119" i="21"/>
  <c r="G120" i="21"/>
  <c r="G121" i="21"/>
  <c r="G122" i="21"/>
  <c r="E124" i="21"/>
  <c r="E125" i="21"/>
  <c r="E126" i="21"/>
  <c r="G128" i="21"/>
  <c r="G129" i="21"/>
  <c r="E130" i="21"/>
  <c r="E131" i="21"/>
  <c r="G132" i="21"/>
  <c r="G133" i="21"/>
  <c r="E134" i="21"/>
  <c r="E136" i="21"/>
  <c r="G137" i="21"/>
  <c r="G138" i="21"/>
  <c r="E139" i="21"/>
  <c r="E140" i="21"/>
  <c r="G145" i="21"/>
  <c r="G146" i="21"/>
  <c r="G148" i="21"/>
  <c r="E149" i="21"/>
  <c r="E150" i="21"/>
  <c r="G152" i="21"/>
  <c r="G157" i="21"/>
  <c r="E158" i="21"/>
  <c r="E161" i="21"/>
  <c r="G162" i="21"/>
  <c r="G163" i="21"/>
  <c r="E164" i="21"/>
  <c r="E165" i="21"/>
  <c r="E166" i="21"/>
  <c r="G168" i="21"/>
  <c r="E170" i="21"/>
  <c r="G173" i="21"/>
  <c r="E174" i="21"/>
  <c r="E176" i="21"/>
  <c r="G177" i="21"/>
  <c r="E178" i="21"/>
  <c r="G179" i="21"/>
  <c r="G180" i="21"/>
  <c r="G181" i="21"/>
  <c r="E182" i="21"/>
  <c r="G184" i="21"/>
  <c r="E185" i="21"/>
  <c r="E192" i="21"/>
  <c r="E193" i="21"/>
  <c r="E194" i="21"/>
  <c r="G196" i="21"/>
  <c r="G197" i="21"/>
  <c r="G198" i="21"/>
  <c r="E200" i="21"/>
  <c r="E201" i="21"/>
  <c r="E202" i="21"/>
  <c r="E203" i="21"/>
  <c r="E206" i="21"/>
  <c r="G208" i="21"/>
  <c r="E209" i="21"/>
  <c r="E212" i="21"/>
  <c r="E213" i="21"/>
  <c r="E214" i="21"/>
  <c r="E215" i="21"/>
  <c r="E216" i="21"/>
  <c r="E217" i="21"/>
  <c r="E218" i="21"/>
  <c r="G220" i="21"/>
  <c r="E221" i="21"/>
  <c r="E228" i="21"/>
  <c r="E229" i="21"/>
  <c r="E230" i="21"/>
  <c r="G232" i="21"/>
  <c r="E233" i="21"/>
  <c r="E236" i="21"/>
  <c r="E237" i="21"/>
  <c r="E238" i="21"/>
  <c r="E239" i="21"/>
  <c r="E242" i="21"/>
  <c r="G244" i="21"/>
  <c r="E245" i="21"/>
  <c r="G246" i="21"/>
  <c r="E248" i="21"/>
  <c r="E249" i="21"/>
  <c r="E250" i="21"/>
  <c r="E251" i="21"/>
  <c r="E252" i="21"/>
  <c r="E253" i="21"/>
  <c r="E254" i="21"/>
  <c r="E256" i="21"/>
  <c r="E257" i="21"/>
  <c r="E264" i="21"/>
  <c r="E265" i="21"/>
  <c r="E266" i="21"/>
  <c r="G268" i="21"/>
  <c r="E269" i="21"/>
  <c r="E272" i="21"/>
  <c r="E273" i="21"/>
  <c r="E274" i="21"/>
  <c r="E275" i="21"/>
  <c r="E278" i="21"/>
  <c r="G280" i="21"/>
  <c r="E281" i="21"/>
  <c r="E284" i="21"/>
  <c r="E285" i="21"/>
  <c r="E286" i="21"/>
  <c r="E287" i="21"/>
  <c r="E288" i="21"/>
  <c r="E289" i="21"/>
  <c r="E290" i="21"/>
  <c r="G292" i="21"/>
  <c r="G293" i="21"/>
  <c r="G294" i="21"/>
  <c r="G295" i="21"/>
  <c r="E300" i="21"/>
  <c r="E301" i="21"/>
  <c r="E302" i="21"/>
  <c r="G304" i="21"/>
  <c r="E305" i="21"/>
  <c r="E308" i="21"/>
  <c r="E309" i="21"/>
  <c r="E310" i="21"/>
  <c r="E311" i="21"/>
  <c r="E314" i="21"/>
  <c r="G316" i="21"/>
  <c r="E317" i="21"/>
  <c r="E320" i="21"/>
  <c r="E321" i="21"/>
  <c r="E322" i="21"/>
  <c r="E323" i="21"/>
  <c r="E324" i="21"/>
  <c r="E325" i="21"/>
  <c r="E326" i="21"/>
  <c r="G328" i="21"/>
  <c r="E329" i="21"/>
  <c r="E336" i="21"/>
  <c r="E337" i="21"/>
  <c r="E338" i="21"/>
  <c r="E340" i="21"/>
  <c r="E341" i="21"/>
  <c r="E344" i="21"/>
  <c r="E345" i="21"/>
  <c r="E346" i="21"/>
  <c r="E347" i="21"/>
  <c r="E350" i="21"/>
  <c r="G352" i="21"/>
  <c r="E353" i="21"/>
  <c r="G354" i="21"/>
  <c r="E356" i="21"/>
  <c r="E357" i="21"/>
  <c r="E358" i="21"/>
  <c r="E359" i="21"/>
  <c r="E360" i="21"/>
  <c r="E361" i="21"/>
  <c r="G364" i="21"/>
  <c r="E365" i="21"/>
  <c r="E372" i="21"/>
  <c r="E373" i="21"/>
  <c r="E374" i="21"/>
  <c r="G376" i="21"/>
  <c r="G377" i="21"/>
  <c r="E380" i="21"/>
  <c r="E381" i="21"/>
  <c r="E382" i="21"/>
  <c r="E383" i="21"/>
  <c r="E386" i="21"/>
  <c r="G388" i="21"/>
  <c r="E389" i="21"/>
  <c r="E392" i="21"/>
  <c r="E393" i="21"/>
  <c r="E394" i="21"/>
  <c r="E395" i="21"/>
  <c r="E396" i="21"/>
  <c r="E397" i="21"/>
  <c r="E398" i="21"/>
  <c r="G400" i="21"/>
  <c r="G2" i="21"/>
  <c r="G3" i="21"/>
  <c r="G7" i="21"/>
  <c r="G8" i="21"/>
  <c r="G9" i="21"/>
  <c r="G15" i="21"/>
  <c r="G27" i="21"/>
  <c r="G28" i="21"/>
  <c r="G39" i="21"/>
  <c r="G51" i="21"/>
  <c r="G52" i="21"/>
  <c r="G53" i="21"/>
  <c r="G63" i="21"/>
  <c r="G64" i="21"/>
  <c r="G67" i="21"/>
  <c r="G68" i="21"/>
  <c r="G75" i="21"/>
  <c r="G76" i="21"/>
  <c r="G77" i="21"/>
  <c r="G87" i="21"/>
  <c r="G99" i="21"/>
  <c r="G100" i="21"/>
  <c r="G111" i="21"/>
  <c r="G123" i="21"/>
  <c r="G124" i="21"/>
  <c r="G125" i="21"/>
  <c r="G135" i="21"/>
  <c r="G136" i="21"/>
  <c r="G147" i="21"/>
  <c r="G159" i="21"/>
  <c r="G160" i="21"/>
  <c r="G171" i="21"/>
  <c r="G172" i="21"/>
  <c r="G183" i="21"/>
  <c r="E184" i="21"/>
  <c r="E195" i="21"/>
  <c r="E197" i="21"/>
  <c r="E198" i="21"/>
  <c r="E207" i="21"/>
  <c r="E219" i="21"/>
  <c r="E231" i="21"/>
  <c r="E243" i="21"/>
  <c r="E246" i="21"/>
  <c r="E255" i="21"/>
  <c r="E267" i="21"/>
  <c r="E279" i="21"/>
  <c r="E291" i="21"/>
  <c r="E293" i="21"/>
  <c r="E294" i="21"/>
  <c r="E303" i="21"/>
  <c r="E315" i="21"/>
  <c r="E327" i="21"/>
  <c r="E339" i="21"/>
  <c r="E351" i="21"/>
  <c r="E354" i="21"/>
  <c r="E362" i="21"/>
  <c r="E363" i="21"/>
  <c r="E375" i="21"/>
  <c r="E377" i="21"/>
  <c r="E387" i="21"/>
  <c r="E399" i="21"/>
  <c r="E3" i="21"/>
  <c r="E15" i="21"/>
  <c r="E16" i="21"/>
  <c r="E17" i="21"/>
  <c r="E19" i="21"/>
  <c r="E27" i="21"/>
  <c r="E28" i="21"/>
  <c r="E29" i="21"/>
  <c r="E39" i="21"/>
  <c r="E40" i="21"/>
  <c r="E51" i="21"/>
  <c r="E52" i="21"/>
  <c r="E63" i="21"/>
  <c r="E64" i="21"/>
  <c r="E65" i="21"/>
  <c r="E75" i="21"/>
  <c r="E76" i="21"/>
  <c r="E87" i="21"/>
  <c r="E99" i="21"/>
  <c r="E100" i="21"/>
  <c r="E101" i="21"/>
  <c r="E111" i="21"/>
  <c r="E122" i="21"/>
  <c r="E123" i="21"/>
  <c r="E135" i="21"/>
  <c r="E147" i="21"/>
  <c r="E148" i="21"/>
  <c r="E159" i="21"/>
  <c r="E160" i="21"/>
  <c r="E171" i="21"/>
  <c r="E172" i="21"/>
  <c r="E173" i="21"/>
  <c r="E183" i="21"/>
  <c r="E220" i="21"/>
  <c r="E232" i="21"/>
  <c r="E244" i="21"/>
  <c r="E268" i="21"/>
  <c r="E280" i="21"/>
  <c r="E292" i="21"/>
  <c r="E304" i="21"/>
  <c r="E316" i="21"/>
  <c r="E328" i="21"/>
  <c r="E352" i="21"/>
  <c r="E364" i="21"/>
  <c r="E376" i="21"/>
  <c r="E388" i="21"/>
  <c r="E400" i="21"/>
  <c r="D3" i="18"/>
  <c r="D5" i="18"/>
  <c r="D4" i="18"/>
  <c r="D7" i="18"/>
  <c r="D6" i="18"/>
  <c r="D2" i="18"/>
  <c r="E313" i="21" l="1"/>
  <c r="G313" i="21"/>
  <c r="E348" i="21"/>
  <c r="G348" i="21"/>
  <c r="E240" i="21"/>
  <c r="G240" i="21"/>
  <c r="E299" i="21"/>
  <c r="G299" i="21"/>
  <c r="E191" i="21"/>
  <c r="G191" i="21"/>
  <c r="E226" i="21"/>
  <c r="G226" i="21"/>
  <c r="G229" i="21"/>
  <c r="E369" i="21"/>
  <c r="G369" i="21"/>
  <c r="E261" i="21"/>
  <c r="G261" i="21"/>
  <c r="G228" i="21"/>
  <c r="E260" i="21"/>
  <c r="G260" i="21"/>
  <c r="E117" i="21"/>
  <c r="E391" i="21"/>
  <c r="G391" i="21"/>
  <c r="E355" i="21"/>
  <c r="G355" i="21"/>
  <c r="E331" i="21"/>
  <c r="G331" i="21"/>
  <c r="E307" i="21"/>
  <c r="G307" i="21"/>
  <c r="E247" i="21"/>
  <c r="G247" i="21"/>
  <c r="E151" i="21"/>
  <c r="G151" i="21"/>
  <c r="G216" i="21"/>
  <c r="E163" i="21"/>
  <c r="E43" i="21"/>
  <c r="G383" i="21"/>
  <c r="G359" i="21"/>
  <c r="G337" i="21"/>
  <c r="G311" i="21"/>
  <c r="G287" i="21"/>
  <c r="G265" i="21"/>
  <c r="G239" i="21"/>
  <c r="G215" i="21"/>
  <c r="G193" i="21"/>
  <c r="E385" i="21"/>
  <c r="G385" i="21"/>
  <c r="E349" i="21"/>
  <c r="G349" i="21"/>
  <c r="E277" i="21"/>
  <c r="G277" i="21"/>
  <c r="E241" i="21"/>
  <c r="G241" i="21"/>
  <c r="E205" i="21"/>
  <c r="G205" i="21"/>
  <c r="E384" i="21"/>
  <c r="G384" i="21"/>
  <c r="E312" i="21"/>
  <c r="G312" i="21"/>
  <c r="E276" i="21"/>
  <c r="G276" i="21"/>
  <c r="E204" i="21"/>
  <c r="G204" i="21"/>
  <c r="G397" i="21"/>
  <c r="G325" i="21"/>
  <c r="G253" i="21"/>
  <c r="E371" i="21"/>
  <c r="G371" i="21"/>
  <c r="E335" i="21"/>
  <c r="G335" i="21"/>
  <c r="E263" i="21"/>
  <c r="G263" i="21"/>
  <c r="E227" i="21"/>
  <c r="G227" i="21"/>
  <c r="G396" i="21"/>
  <c r="G324" i="21"/>
  <c r="G252" i="21"/>
  <c r="E370" i="21"/>
  <c r="G370" i="21"/>
  <c r="E334" i="21"/>
  <c r="G334" i="21"/>
  <c r="E298" i="21"/>
  <c r="G298" i="21"/>
  <c r="E262" i="21"/>
  <c r="G262" i="21"/>
  <c r="E190" i="21"/>
  <c r="G190" i="21"/>
  <c r="G395" i="21"/>
  <c r="G373" i="21"/>
  <c r="G347" i="21"/>
  <c r="G323" i="21"/>
  <c r="G301" i="21"/>
  <c r="G275" i="21"/>
  <c r="G251" i="21"/>
  <c r="G203" i="21"/>
  <c r="E333" i="21"/>
  <c r="G333" i="21"/>
  <c r="E297" i="21"/>
  <c r="G297" i="21"/>
  <c r="E225" i="21"/>
  <c r="G225" i="21"/>
  <c r="E189" i="21"/>
  <c r="G189" i="21"/>
  <c r="G45" i="21"/>
  <c r="E45" i="21"/>
  <c r="G394" i="21"/>
  <c r="G372" i="21"/>
  <c r="G346" i="21"/>
  <c r="G322" i="21"/>
  <c r="G300" i="21"/>
  <c r="G274" i="21"/>
  <c r="G250" i="21"/>
  <c r="G202" i="21"/>
  <c r="E177" i="21"/>
  <c r="E121" i="21"/>
  <c r="E368" i="21"/>
  <c r="G368" i="21"/>
  <c r="E332" i="21"/>
  <c r="G332" i="21"/>
  <c r="E296" i="21"/>
  <c r="G296" i="21"/>
  <c r="E224" i="21"/>
  <c r="G224" i="21"/>
  <c r="E188" i="21"/>
  <c r="G188" i="21"/>
  <c r="E104" i="21"/>
  <c r="G104" i="21"/>
  <c r="G80" i="21"/>
  <c r="E80" i="21"/>
  <c r="G44" i="21"/>
  <c r="E44" i="21"/>
  <c r="G393" i="21"/>
  <c r="G345" i="21"/>
  <c r="G321" i="21"/>
  <c r="G273" i="21"/>
  <c r="G249" i="21"/>
  <c r="G201" i="21"/>
  <c r="E379" i="21"/>
  <c r="G379" i="21"/>
  <c r="E367" i="21"/>
  <c r="G367" i="21"/>
  <c r="E343" i="21"/>
  <c r="G343" i="21"/>
  <c r="E319" i="21"/>
  <c r="G319" i="21"/>
  <c r="E283" i="21"/>
  <c r="G283" i="21"/>
  <c r="E271" i="21"/>
  <c r="G271" i="21"/>
  <c r="E259" i="21"/>
  <c r="G259" i="21"/>
  <c r="G235" i="21"/>
  <c r="E235" i="21"/>
  <c r="E223" i="21"/>
  <c r="G223" i="21"/>
  <c r="E211" i="21"/>
  <c r="G211" i="21"/>
  <c r="E199" i="21"/>
  <c r="G199" i="21"/>
  <c r="E187" i="21"/>
  <c r="G187" i="21"/>
  <c r="E175" i="21"/>
  <c r="G175" i="21"/>
  <c r="E103" i="21"/>
  <c r="G103" i="21"/>
  <c r="G79" i="21"/>
  <c r="E79" i="21"/>
  <c r="G392" i="21"/>
  <c r="G344" i="21"/>
  <c r="G320" i="21"/>
  <c r="G272" i="21"/>
  <c r="G248" i="21"/>
  <c r="G200" i="21"/>
  <c r="E116" i="21"/>
  <c r="G361" i="21"/>
  <c r="G289" i="21"/>
  <c r="G217" i="21"/>
  <c r="E115" i="21"/>
  <c r="G360" i="21"/>
  <c r="G288" i="21"/>
  <c r="E295" i="21"/>
  <c r="G382" i="21"/>
  <c r="G358" i="21"/>
  <c r="G336" i="21"/>
  <c r="G310" i="21"/>
  <c r="G286" i="21"/>
  <c r="G264" i="21"/>
  <c r="G238" i="21"/>
  <c r="G214" i="21"/>
  <c r="G192" i="21"/>
  <c r="E390" i="21"/>
  <c r="G390" i="21"/>
  <c r="E378" i="21"/>
  <c r="G378" i="21"/>
  <c r="E366" i="21"/>
  <c r="G366" i="21"/>
  <c r="E342" i="21"/>
  <c r="G342" i="21"/>
  <c r="E330" i="21"/>
  <c r="G330" i="21"/>
  <c r="E318" i="21"/>
  <c r="G318" i="21"/>
  <c r="E306" i="21"/>
  <c r="G306" i="21"/>
  <c r="E282" i="21"/>
  <c r="G282" i="21"/>
  <c r="E270" i="21"/>
  <c r="G270" i="21"/>
  <c r="E258" i="21"/>
  <c r="G258" i="21"/>
  <c r="E234" i="21"/>
  <c r="G234" i="21"/>
  <c r="E222" i="21"/>
  <c r="G222" i="21"/>
  <c r="E210" i="21"/>
  <c r="G210" i="21"/>
  <c r="E186" i="21"/>
  <c r="G186" i="21"/>
  <c r="E102" i="21"/>
  <c r="G102" i="21"/>
  <c r="E208" i="21"/>
  <c r="E89" i="21"/>
  <c r="G389" i="21"/>
  <c r="G365" i="21"/>
  <c r="G353" i="21"/>
  <c r="G341" i="21"/>
  <c r="G329" i="21"/>
  <c r="G317" i="21"/>
  <c r="G305" i="21"/>
  <c r="G281" i="21"/>
  <c r="G269" i="21"/>
  <c r="G257" i="21"/>
  <c r="G245" i="21"/>
  <c r="G233" i="21"/>
  <c r="G221" i="21"/>
  <c r="G209" i="21"/>
  <c r="G185" i="21"/>
  <c r="E196" i="21"/>
  <c r="E88" i="21"/>
  <c r="E4" i="21"/>
  <c r="G340" i="21"/>
  <c r="G256" i="21"/>
  <c r="E85" i="21"/>
  <c r="G170" i="21"/>
  <c r="G92" i="21"/>
  <c r="E21" i="21"/>
  <c r="G134" i="21"/>
  <c r="G91" i="21"/>
  <c r="E105" i="21"/>
  <c r="E181" i="21"/>
  <c r="E61" i="21"/>
  <c r="E20" i="21"/>
  <c r="G176" i="21"/>
  <c r="G126" i="21"/>
  <c r="E146" i="21"/>
  <c r="G86" i="21"/>
  <c r="E50" i="21"/>
  <c r="E26" i="21"/>
  <c r="G158" i="21"/>
  <c r="E138" i="21"/>
  <c r="E137" i="21"/>
  <c r="E114" i="21"/>
  <c r="E74" i="21"/>
  <c r="E113" i="21"/>
  <c r="E73" i="21"/>
  <c r="G182" i="21"/>
  <c r="G149" i="21"/>
  <c r="G112" i="21"/>
  <c r="G94" i="21"/>
  <c r="G5" i="21"/>
  <c r="E145" i="21"/>
  <c r="E49" i="21"/>
  <c r="G150" i="21"/>
  <c r="G98" i="21"/>
  <c r="G6" i="21"/>
  <c r="E162" i="21"/>
  <c r="E66" i="21"/>
  <c r="E18" i="21"/>
  <c r="G93" i="21"/>
  <c r="G38" i="21"/>
  <c r="G14" i="21"/>
  <c r="G110" i="21"/>
  <c r="E133" i="21"/>
  <c r="G174" i="21"/>
  <c r="E109" i="21"/>
  <c r="G106" i="21"/>
  <c r="G90" i="21"/>
  <c r="G107" i="21"/>
  <c r="E157" i="21"/>
  <c r="E108" i="21"/>
  <c r="E62" i="21"/>
  <c r="E37" i="21"/>
  <c r="G156" i="21"/>
  <c r="E156" i="21"/>
  <c r="G144" i="21"/>
  <c r="E144" i="21"/>
  <c r="G96" i="21"/>
  <c r="E96" i="21"/>
  <c r="G84" i="21"/>
  <c r="E84" i="21"/>
  <c r="G60" i="21"/>
  <c r="E60" i="21"/>
  <c r="G24" i="21"/>
  <c r="E24" i="21"/>
  <c r="G12" i="21"/>
  <c r="E12" i="21"/>
  <c r="E180" i="21"/>
  <c r="E167" i="21"/>
  <c r="G167" i="21"/>
  <c r="E155" i="21"/>
  <c r="G155" i="21"/>
  <c r="E143" i="21"/>
  <c r="G143" i="21"/>
  <c r="E83" i="21"/>
  <c r="G83" i="21"/>
  <c r="E71" i="21"/>
  <c r="G71" i="21"/>
  <c r="E47" i="21"/>
  <c r="G47" i="21"/>
  <c r="E11" i="21"/>
  <c r="G11" i="21"/>
  <c r="E179" i="21"/>
  <c r="E120" i="21"/>
  <c r="G131" i="21"/>
  <c r="G23" i="21"/>
  <c r="E154" i="21"/>
  <c r="G154" i="21"/>
  <c r="E142" i="21"/>
  <c r="G142" i="21"/>
  <c r="E118" i="21"/>
  <c r="G118" i="21"/>
  <c r="E82" i="21"/>
  <c r="G82" i="21"/>
  <c r="E70" i="21"/>
  <c r="G70" i="21"/>
  <c r="E46" i="21"/>
  <c r="G46" i="21"/>
  <c r="E10" i="21"/>
  <c r="G10" i="21"/>
  <c r="G130" i="21"/>
  <c r="G22" i="21"/>
  <c r="E153" i="21"/>
  <c r="G153" i="21"/>
  <c r="G141" i="21"/>
  <c r="E141" i="21"/>
  <c r="E81" i="21"/>
  <c r="G81" i="21"/>
  <c r="G69" i="21"/>
  <c r="E69" i="21"/>
  <c r="G57" i="21"/>
  <c r="E57" i="21"/>
  <c r="E152" i="21"/>
  <c r="E56" i="21"/>
  <c r="G166" i="21"/>
  <c r="G127" i="21"/>
  <c r="E127" i="21"/>
  <c r="G55" i="21"/>
  <c r="E55" i="21"/>
  <c r="E36" i="21"/>
  <c r="G165" i="21"/>
  <c r="G42" i="21"/>
  <c r="E42" i="21"/>
  <c r="E132" i="21"/>
  <c r="E33" i="21"/>
  <c r="G164" i="21"/>
  <c r="G35" i="21"/>
  <c r="G41" i="21"/>
  <c r="E41" i="21"/>
  <c r="E168" i="21"/>
  <c r="E129" i="21"/>
  <c r="E32" i="21"/>
  <c r="G140" i="21"/>
  <c r="G59" i="21"/>
  <c r="G34" i="21"/>
  <c r="E128" i="21"/>
  <c r="E31" i="21"/>
  <c r="G178" i="21"/>
  <c r="G139" i="21"/>
  <c r="G119" i="21"/>
  <c r="G58" i="21"/>
  <c r="E72" i="21"/>
  <c r="E48" i="21"/>
  <c r="E30" i="21"/>
  <c r="G161" i="21"/>
  <c r="G95" i="21"/>
  <c r="G78" i="21"/>
  <c r="G54" i="21"/>
  <c r="G169" i="21"/>
  <c r="E169" i="21"/>
  <c r="G97" i="21"/>
  <c r="E97" i="21"/>
  <c r="G25" i="21"/>
  <c r="E25" i="21"/>
  <c r="G13" i="21"/>
  <c r="E13" i="21"/>
  <c r="E2" i="2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0B745C-2063-4131-9B9B-3C0AFD35189A}" name="Connexion" type="104" refreshedVersion="0" background="1">
    <extLst>
      <ext xmlns:x15="http://schemas.microsoft.com/office/spreadsheetml/2010/11/main" uri="{DE250136-89BD-433C-8126-D09CA5730AF9}">
        <x15:connection id="Calendrier"/>
      </ext>
    </extLst>
  </connection>
  <connection id="2" xr16:uid="{F4844D89-5571-4D7D-A556-1D85A626D4A9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  <connection id="3" xr16:uid="{A8ECC40F-79D9-4F78-802F-F7296BC3B3DE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70BB82BC-F33E-4052-9761-B7134FFB59DD}" name="WorksheetConnection_Data cas ASUS corrigé.xlsx!categories" type="102" refreshedVersion="8" minRefreshableVersion="5">
    <extLst>
      <ext xmlns:x15="http://schemas.microsoft.com/office/spreadsheetml/2010/11/main" uri="{DE250136-89BD-433C-8126-D09CA5730AF9}">
        <x15:connection id="categories">
          <x15:rangePr sourceName="_xlcn.WorksheetConnection_DatacasASUScorrigé.xlsxcategories1"/>
        </x15:connection>
      </ext>
    </extLst>
  </connection>
  <connection id="5" xr16:uid="{BED3431B-66F4-4DE3-AF6A-F0CD25438438}" name="WorksheetConnection_Data cas ASUS corrigé.xlsx!data_N" type="102" refreshedVersion="8" minRefreshableVersion="5">
    <extLst>
      <ext xmlns:x15="http://schemas.microsoft.com/office/spreadsheetml/2010/11/main" uri="{DE250136-89BD-433C-8126-D09CA5730AF9}">
        <x15:connection id="data_N">
          <x15:rangePr sourceName="_xlcn.WorksheetConnection_DatacasASUScorrigé.xlsxdata_N1"/>
        </x15:connection>
      </ext>
    </extLst>
  </connection>
  <connection id="6" xr16:uid="{0987483D-70E7-4FA0-97D9-52E422AAD1EE}" name="WorksheetConnection_Data cas ASUS corrigé.xlsx!objectifs" type="102" refreshedVersion="8" minRefreshableVersion="5">
    <extLst>
      <ext xmlns:x15="http://schemas.microsoft.com/office/spreadsheetml/2010/11/main" uri="{DE250136-89BD-433C-8126-D09CA5730AF9}">
        <x15:connection id="objectifs">
          <x15:rangePr sourceName="_xlcn.WorksheetConnection_DatacasASUScorrigé.xlsxobjectifs1"/>
        </x15:connection>
      </ext>
    </extLst>
  </connection>
  <connection id="7" xr16:uid="{F99BAFC7-76F1-400C-9164-19B523226999}" name="WorksheetConnection_Data cas ASUS corrigé.xlsx!produits" type="102" refreshedVersion="8" minRefreshableVersion="5">
    <extLst>
      <ext xmlns:x15="http://schemas.microsoft.com/office/spreadsheetml/2010/11/main" uri="{DE250136-89BD-433C-8126-D09CA5730AF9}">
        <x15:connection id="produits">
          <x15:rangePr sourceName="_xlcn.WorksheetConnection_DatacasASUScorrigé.xlsxproduits1"/>
        </x15:connection>
      </ext>
    </extLst>
  </connection>
  <connection id="8" xr16:uid="{86448067-B107-49CD-94E7-E7D2B1267E01}" name="WorksheetConnection_Data cas ASUS corrigé.xlsx!vendeurs" type="102" refreshedVersion="8" minRefreshableVersion="5">
    <extLst>
      <ext xmlns:x15="http://schemas.microsoft.com/office/spreadsheetml/2010/11/main" uri="{DE250136-89BD-433C-8126-D09CA5730AF9}">
        <x15:connection id="vendeurs">
          <x15:rangePr sourceName="_xlcn.WorksheetConnection_DatacasASUScorrigé.xlsxvendeurs1"/>
        </x15:connection>
      </ext>
    </extLst>
  </connection>
</connections>
</file>

<file path=xl/sharedStrings.xml><?xml version="1.0" encoding="utf-8"?>
<sst xmlns="http://schemas.openxmlformats.org/spreadsheetml/2006/main" count="588" uniqueCount="95">
  <si>
    <t xml:space="preserve">VTC </t>
  </si>
  <si>
    <t>VTT</t>
  </si>
  <si>
    <t>Vélo de Route</t>
  </si>
  <si>
    <t>produit_id</t>
  </si>
  <si>
    <t>Vélo électrique</t>
  </si>
  <si>
    <t>prix_de_vente_unitaire</t>
  </si>
  <si>
    <t>nom</t>
  </si>
  <si>
    <t>date_de_vente</t>
  </si>
  <si>
    <t>vente_id</t>
  </si>
  <si>
    <t>categorie_id</t>
  </si>
  <si>
    <t>categorie_produit</t>
  </si>
  <si>
    <t>E_bike1000</t>
  </si>
  <si>
    <t>produit_nom</t>
  </si>
  <si>
    <t>couleur</t>
  </si>
  <si>
    <t>poids</t>
  </si>
  <si>
    <t>noir</t>
  </si>
  <si>
    <t>bleu</t>
  </si>
  <si>
    <t>rouge</t>
  </si>
  <si>
    <t>E_bike1001</t>
  </si>
  <si>
    <t>E_bike1002</t>
  </si>
  <si>
    <t>vert</t>
  </si>
  <si>
    <t>jaune</t>
  </si>
  <si>
    <t>VTT1000</t>
  </si>
  <si>
    <t>VTT1001</t>
  </si>
  <si>
    <t>VTT1002</t>
  </si>
  <si>
    <t>VTT1003</t>
  </si>
  <si>
    <t>VTT1004</t>
  </si>
  <si>
    <t>VTT1005</t>
  </si>
  <si>
    <t>rose</t>
  </si>
  <si>
    <t>VTC1000</t>
  </si>
  <si>
    <t>Road_bike1000</t>
  </si>
  <si>
    <t>Road_bike1001</t>
  </si>
  <si>
    <t>Road_bike1002</t>
  </si>
  <si>
    <t>Road_bike1003</t>
  </si>
  <si>
    <t>Road_bike1004</t>
  </si>
  <si>
    <t>VTC1001</t>
  </si>
  <si>
    <t>VTC1002</t>
  </si>
  <si>
    <t>cout_unitaire</t>
  </si>
  <si>
    <t>prenom</t>
  </si>
  <si>
    <t>mail</t>
  </si>
  <si>
    <t>vendeur_id</t>
  </si>
  <si>
    <t>magasin_id</t>
  </si>
  <si>
    <t>Niels</t>
  </si>
  <si>
    <t>Bohr</t>
  </si>
  <si>
    <t>Albert</t>
  </si>
  <si>
    <t>Einstein</t>
  </si>
  <si>
    <t>Emmy</t>
  </si>
  <si>
    <t>Noether</t>
  </si>
  <si>
    <t>Isaac</t>
  </si>
  <si>
    <t>Newton</t>
  </si>
  <si>
    <t>Erwin</t>
  </si>
  <si>
    <t>Schrodinger</t>
  </si>
  <si>
    <t>Marie</t>
  </si>
  <si>
    <t>Curie</t>
  </si>
  <si>
    <t>vend_objectif</t>
  </si>
  <si>
    <t>ca_objectif</t>
  </si>
  <si>
    <t>mag_objectif</t>
  </si>
  <si>
    <t>produit</t>
  </si>
  <si>
    <t>quantité</t>
  </si>
  <si>
    <t>discount</t>
  </si>
  <si>
    <t>Nom</t>
  </si>
  <si>
    <t>JethlonLyon</t>
  </si>
  <si>
    <t>JethlonParis</t>
  </si>
  <si>
    <t>JethlonMarseille</t>
  </si>
  <si>
    <t>Date</t>
  </si>
  <si>
    <t>Objectifs</t>
  </si>
  <si>
    <t>categorie</t>
  </si>
  <si>
    <t>ca</t>
  </si>
  <si>
    <t>Total général</t>
  </si>
  <si>
    <t>mars</t>
  </si>
  <si>
    <t>mai</t>
  </si>
  <si>
    <t>juin</t>
  </si>
  <si>
    <t>août</t>
  </si>
  <si>
    <t>janvier</t>
  </si>
  <si>
    <t>février</t>
  </si>
  <si>
    <t>avril</t>
  </si>
  <si>
    <t>juillet</t>
  </si>
  <si>
    <t>septembre</t>
  </si>
  <si>
    <t>octobre</t>
  </si>
  <si>
    <t>novembre</t>
  </si>
  <si>
    <t>décembre</t>
  </si>
  <si>
    <t>Mois</t>
  </si>
  <si>
    <t>CA Objectifs</t>
  </si>
  <si>
    <t>CA Réel</t>
  </si>
  <si>
    <t>VTC</t>
  </si>
  <si>
    <t>Reste à faire</t>
  </si>
  <si>
    <t>% avancement (100 max)</t>
  </si>
  <si>
    <t>Nombre de ventes</t>
  </si>
  <si>
    <t>Vendeurs</t>
  </si>
  <si>
    <t>BOHR</t>
  </si>
  <si>
    <t>EINSTEIN</t>
  </si>
  <si>
    <t>NEWTON</t>
  </si>
  <si>
    <t>NOETHER</t>
  </si>
  <si>
    <t>SCHRODINGER</t>
  </si>
  <si>
    <t>CURIE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</si>
</sst>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9" x14ac:knownFonts="1">
    <font>
      <sz val="10"/>
      <name val="Arial"/>
      <charset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8" tint="-0.249977111117893"/>
      <name val="Arial"/>
      <family val="2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97A5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4" fontId="0" fillId="0" borderId="0" xfId="0" applyNumberFormat="1"/>
    <xf numFmtId="1" fontId="4" fillId="0" borderId="0" xfId="0" applyNumberFormat="1" applyFont="1"/>
    <xf numFmtId="1" fontId="0" fillId="0" borderId="0" xfId="0" applyNumberFormat="1"/>
    <xf numFmtId="9" fontId="0" fillId="0" borderId="0" xfId="1" applyFont="1" applyFill="1" applyBorder="1"/>
    <xf numFmtId="0" fontId="4" fillId="0" borderId="0" xfId="0" applyFont="1"/>
    <xf numFmtId="14" fontId="4" fillId="0" borderId="0" xfId="0" applyNumberFormat="1" applyFont="1"/>
    <xf numFmtId="9" fontId="4" fillId="0" borderId="0" xfId="1" applyFont="1" applyFill="1" applyBorder="1"/>
    <xf numFmtId="44" fontId="0" fillId="0" borderId="0" xfId="2" applyFont="1"/>
    <xf numFmtId="44" fontId="4" fillId="0" borderId="0" xfId="2" applyFont="1"/>
    <xf numFmtId="44" fontId="4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0" applyNumberFormat="1"/>
    <xf numFmtId="0" fontId="6" fillId="0" borderId="1" xfId="0" applyFont="1" applyBorder="1"/>
    <xf numFmtId="165" fontId="6" fillId="0" borderId="1" xfId="0" applyNumberFormat="1" applyFont="1" applyBorder="1"/>
    <xf numFmtId="9" fontId="6" fillId="0" borderId="1" xfId="1" applyFont="1" applyBorder="1"/>
    <xf numFmtId="0" fontId="7" fillId="2" borderId="0" xfId="0" applyFont="1" applyFill="1" applyAlignment="1">
      <alignment horizontal="left" vertical="center" indent="2"/>
    </xf>
    <xf numFmtId="0" fontId="8" fillId="2" borderId="0" xfId="0" applyFont="1" applyFill="1" applyAlignment="1">
      <alignment vertical="center"/>
    </xf>
    <xf numFmtId="44" fontId="0" fillId="0" borderId="0" xfId="0" applyNumberFormat="1"/>
  </cellXfs>
  <cellStyles count="3">
    <cellStyle name="Monétaire" xfId="2" builtinId="4"/>
    <cellStyle name="Normal" xfId="0" builtinId="0"/>
    <cellStyle name="Pourcentage" xfId="1" builtinId="5"/>
  </cellStyles>
  <dxfs count="39">
    <dxf>
      <font>
        <b/>
        <sz val="11"/>
        <color theme="1"/>
      </font>
      <border>
        <vertical/>
        <horizontal/>
      </border>
    </dxf>
    <dxf>
      <font>
        <color theme="1"/>
      </font>
      <border diagonalUp="0" diagonalDown="0">
        <left style="thin">
          <color rgb="FF197A56"/>
        </left>
        <right style="thin">
          <color rgb="FF197A56"/>
        </right>
        <top style="thin">
          <color rgb="FF197A56"/>
        </top>
        <bottom style="thin">
          <color rgb="FF197A56"/>
        </bottom>
        <vertical/>
        <horizontal/>
      </border>
    </dxf>
    <dxf>
      <font>
        <b/>
        <color theme="1"/>
      </font>
      <border>
        <bottom style="thin">
          <color rgb="FF197A56"/>
        </bottom>
        <vertical/>
        <horizontal/>
      </border>
    </dxf>
    <dxf>
      <font>
        <sz val="12"/>
        <color theme="1"/>
      </font>
      <border>
        <left/>
        <right/>
        <top/>
        <bottom/>
        <vertical/>
        <horizontal/>
      </border>
    </dxf>
    <dxf>
      <font>
        <color rgb="FF006100"/>
      </font>
      <fill>
        <patternFill>
          <bgColor rgb="FFC6EFCE"/>
        </patternFill>
      </fill>
    </dxf>
    <dxf>
      <numFmt numFmtId="165" formatCode="_-* #,##0\ &quot;€&quot;_-;\-* #,##0\ &quot;€&quot;_-;_-* &quot;-&quot;??\ &quot;€&quot;_-;_-@_-"/>
    </dxf>
    <dxf>
      <numFmt numFmtId="165" formatCode="_-* #,##0\ &quot;€&quot;_-;\-* #,##0\ &quot;€&quot;_-;_-* &quot;-&quot;??\ &quot;€&quot;_-;_-@_-"/>
    </dxf>
    <dxf>
      <numFmt numFmtId="165" formatCode="_-* #,##0\ &quot;€&quot;_-;\-* #,##0\ &quot;€&quot;_-;_-* &quot;-&quot;??\ &quot;€&quot;_-;_-@_-"/>
    </dxf>
    <dxf>
      <numFmt numFmtId="165" formatCode="_-* #,##0\ &quot;€&quot;_-;\-* #,##0\ &quot;€&quot;_-;_-* &quot;-&quot;??\ &quot;€&quot;_-;_-@_-"/>
    </dxf>
    <dxf>
      <numFmt numFmtId="1" formatCode="0"/>
    </dxf>
    <dxf>
      <numFmt numFmtId="165" formatCode="_-* #,##0\ &quot;€&quot;_-;\-* #,##0\ &quot;€&quot;_-;_-* &quot;-&quot;??\ &quot;€&quot;_-;_-@_-"/>
    </dxf>
    <dxf>
      <numFmt numFmtId="165" formatCode="_-* #,##0\ &quot;€&quot;_-;\-* #,##0\ &quot;€&quot;_-;_-* &quot;-&quot;??\ &quot;€&quot;_-;_-@_-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ill>
        <patternFill>
          <fgColor rgb="FFFF0000"/>
        </patternFill>
      </fill>
    </dxf>
  </dxfs>
  <tableStyles count="3" defaultTableStyle="TableStyleMedium2" defaultPivotStyle="PivotStyleLight16">
    <tableStyle name="Chrono_perso" pivot="0" table="0" count="9" xr9:uid="{D6F750AC-9E2D-4574-BA41-74DD1CAA2C60}">
      <tableStyleElement type="wholeTable" dxfId="1"/>
      <tableStyleElement type="headerRow" dxfId="0"/>
    </tableStyle>
    <tableStyle name="Perso_cas" pivot="0" table="0" count="10" xr9:uid="{B4A461CC-217D-4162-A7BB-D1307B4EF29D}">
      <tableStyleElement type="wholeTable" dxfId="3"/>
      <tableStyleElement type="headerRow" dxfId="2"/>
    </tableStyle>
    <tableStyle name="Style de segment 1" pivot="0" table="0" count="5" xr9:uid="{0F01AA60-7288-4358-82E1-11AD45475CAD}">
      <tableStyleElement type="wholeTable" dxfId="38"/>
    </tableStyle>
  </tableStyles>
  <colors>
    <mruColors>
      <color rgb="FF197A56"/>
      <color rgb="FFC3F3E1"/>
      <color rgb="FF83E5C0"/>
      <color rgb="FF2ACC8E"/>
      <color rgb="FF96EACA"/>
      <color rgb="FF417EB0"/>
      <color rgb="FFE0EBF4"/>
      <color rgb="FFB3CDE3"/>
      <color rgb="FF70A1CA"/>
    </mruColors>
  </colors>
  <extLst>
    <ext xmlns:x14="http://schemas.microsoft.com/office/spreadsheetml/2009/9/main" uri="{46F421CA-312F-682f-3DD2-61675219B42D}">
      <x14:dxfs count="12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0"/>
              <bgColor rgb="FF96EACA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rgb="FF197A56"/>
              <bgColor rgb="FF197A56"/>
            </patternFill>
          </fill>
          <border>
            <left style="thin">
              <color rgb="FF197A56"/>
            </left>
            <right style="thin">
              <color rgb="FF197A56"/>
            </right>
            <top style="thin">
              <color rgb="FF197A56"/>
            </top>
            <bottom style="thin">
              <color rgb="FF197A56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theme="0"/>
              <bgColor theme="0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0"/>
              <bgColor theme="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  <dxf>
          <fill>
            <patternFill>
              <fgColor rgb="FF417EB0"/>
            </patternFill>
          </fill>
        </dxf>
        <dxf>
          <fill>
            <patternFill>
              <fgColor rgb="FF417EB0"/>
            </patternFill>
          </fill>
        </dxf>
        <dxf>
          <fill>
            <patternFill>
              <fgColor rgb="FF417EB0"/>
            </patternFill>
          </fill>
        </dxf>
        <dxf>
          <fill>
            <patternFill>
              <fgColor rgb="FF417EB0"/>
            </patternFill>
          </fill>
        </dxf>
      </x14:dxfs>
    </ext>
    <ext xmlns:x14="http://schemas.microsoft.com/office/spreadsheetml/2009/9/main" uri="{EB79DEF2-80B8-43e5-95BD-54CBDDF9020C}">
      <x14:slicerStyles defaultSlicerStyle="SlicerStyleLight1">
        <x14:slicerStyle name="Perso_cas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  <x14:slicerStyle name="Style de segment 1">
          <x14:slicerStyleElements>
            <x14:slicerStyleElement type="unselectedItemWithData" dxfId="11"/>
            <x14:slicerStyleElement type="unselectedItemWithNoData" dxfId="10"/>
            <x14:slicerStyleElement type="selectedItemWithData" dxfId="9"/>
            <x14:slicerStyleElement type="selectedItemWithNoData" dxfId="8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 patternType="solid">
              <fgColor theme="4" tint="0.39991454817346722"/>
              <bgColor rgb="FF197A56"/>
            </patternFill>
          </fill>
          <border>
            <vertical/>
            <horizontal/>
          </border>
        </dxf>
        <dxf>
          <fill>
            <gradientFill degree="90">
              <stop position="0">
                <color theme="0" tint="-0.14999847407452621"/>
              </stop>
              <stop position="1">
                <color theme="0" tint="-0.14999847407452621"/>
              </stop>
            </gradientFill>
          </fill>
          <border>
            <vertical/>
            <horizontal/>
          </border>
        </dxf>
        <dxf>
          <fill>
            <patternFill patternType="solid">
              <fgColor auto="1"/>
              <bgColor rgb="FF197A56"/>
            </patternFill>
          </fill>
          <border>
            <vertical/>
            <horizontal/>
          </border>
        </dxf>
        <dxf>
          <font>
            <sz val="9"/>
            <color theme="1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1"/>
          </font>
          <border>
            <left/>
            <right/>
            <top/>
            <bottom/>
            <vertical/>
            <horizontal/>
          </border>
        </dxf>
        <dxf>
          <font>
            <sz val="9"/>
            <color theme="2" tint="-9.9948118533890809E-2"/>
          </font>
          <border>
            <left/>
            <right/>
            <top/>
            <bottom/>
            <vertical/>
            <horizontal/>
          </border>
        </dxf>
        <dxf>
          <font>
            <sz val="10"/>
            <color rgb="FF197A56"/>
          </font>
          <border>
            <left/>
            <right/>
            <top/>
            <bottom/>
            <vertical/>
            <horizontal/>
          </border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Chrono_perso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microsoft.com/office/2007/relationships/slicerCache" Target="slicerCaches/slicerCache1.xml"/><Relationship Id="rId26" Type="http://schemas.openxmlformats.org/officeDocument/2006/relationships/calcChain" Target="calcChain.xml"/><Relationship Id="rId39" Type="http://schemas.openxmlformats.org/officeDocument/2006/relationships/customXml" Target="../customXml/item13.xml"/><Relationship Id="rId21" Type="http://schemas.openxmlformats.org/officeDocument/2006/relationships/theme" Target="theme/theme1.xml"/><Relationship Id="rId34" Type="http://schemas.openxmlformats.org/officeDocument/2006/relationships/customXml" Target="../customXml/item8.xml"/><Relationship Id="rId42" Type="http://schemas.openxmlformats.org/officeDocument/2006/relationships/customXml" Target="../customXml/item16.xml"/><Relationship Id="rId47" Type="http://schemas.openxmlformats.org/officeDocument/2006/relationships/customXml" Target="../customXml/item2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24" Type="http://schemas.openxmlformats.org/officeDocument/2006/relationships/sharedStrings" Target="sharedStrings.xml"/><Relationship Id="rId32" Type="http://schemas.openxmlformats.org/officeDocument/2006/relationships/customXml" Target="../customXml/item6.xml"/><Relationship Id="rId37" Type="http://schemas.openxmlformats.org/officeDocument/2006/relationships/customXml" Target="../customXml/item11.xml"/><Relationship Id="rId40" Type="http://schemas.openxmlformats.org/officeDocument/2006/relationships/customXml" Target="../customXml/item14.xml"/><Relationship Id="rId45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6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36" Type="http://schemas.openxmlformats.org/officeDocument/2006/relationships/customXml" Target="../customXml/item10.xml"/><Relationship Id="rId10" Type="http://schemas.openxmlformats.org/officeDocument/2006/relationships/pivotCacheDefinition" Target="pivotCache/pivotCacheDefinition1.xml"/><Relationship Id="rId19" Type="http://schemas.openxmlformats.org/officeDocument/2006/relationships/pivotCacheDefinition" Target="pivotCache/pivotCacheDefinition9.xml"/><Relationship Id="rId31" Type="http://schemas.openxmlformats.org/officeDocument/2006/relationships/customXml" Target="../customXml/item5.xml"/><Relationship Id="rId44" Type="http://schemas.openxmlformats.org/officeDocument/2006/relationships/customXml" Target="../customXml/item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Relationship Id="rId22" Type="http://schemas.openxmlformats.org/officeDocument/2006/relationships/connections" Target="connections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Relationship Id="rId35" Type="http://schemas.openxmlformats.org/officeDocument/2006/relationships/customXml" Target="../customXml/item9.xml"/><Relationship Id="rId43" Type="http://schemas.openxmlformats.org/officeDocument/2006/relationships/customXml" Target="../customXml/item17.xml"/><Relationship Id="rId48" Type="http://schemas.openxmlformats.org/officeDocument/2006/relationships/customXml" Target="../customXml/item2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CacheDefinition" Target="pivotCache/pivotCacheDefinition8.xml"/><Relationship Id="rId25" Type="http://schemas.openxmlformats.org/officeDocument/2006/relationships/powerPivotData" Target="model/item.data"/><Relationship Id="rId33" Type="http://schemas.openxmlformats.org/officeDocument/2006/relationships/customXml" Target="../customXml/item7.xml"/><Relationship Id="rId38" Type="http://schemas.openxmlformats.org/officeDocument/2006/relationships/customXml" Target="../customXml/item12.xml"/><Relationship Id="rId46" Type="http://schemas.openxmlformats.org/officeDocument/2006/relationships/customXml" Target="../customXml/item20.xml"/><Relationship Id="rId20" Type="http://schemas.microsoft.com/office/2011/relationships/timelineCache" Target="timelineCaches/timelineCache1.xml"/><Relationship Id="rId41" Type="http://schemas.openxmlformats.org/officeDocument/2006/relationships/customXml" Target="../customXml/item1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pivotSource>
    <c:name>[CAS 1 Corrigé.xlsx]TCD!Tableau croisé dynamique5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Répartition du CA Objectifs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3">
              <a:shade val="58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3">
              <a:shade val="8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3">
              <a:tint val="86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3">
              <a:tint val="58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TCD!$N$3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FD4-43FD-9B0E-EC2CE704572C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FD4-43FD-9B0E-EC2CE704572C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D4-43FD-9B0E-EC2CE704572C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D4-43FD-9B0E-EC2CE70457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TCD!$M$4:$M$8</c:f>
              <c:strCache>
                <c:ptCount val="4"/>
                <c:pt idx="0">
                  <c:v>Vélo de Route</c:v>
                </c:pt>
                <c:pt idx="1">
                  <c:v>Vélo électrique</c:v>
                </c:pt>
                <c:pt idx="2">
                  <c:v>VTC</c:v>
                </c:pt>
                <c:pt idx="3">
                  <c:v>VTT</c:v>
                </c:pt>
              </c:strCache>
            </c:strRef>
          </c:cat>
          <c:val>
            <c:numRef>
              <c:f>TCD!$N$4:$N$8</c:f>
              <c:numCache>
                <c:formatCode>_-* #\ ##0\ "€"_-;\-* #\ ##0\ "€"_-;_-* "-"??\ "€"_-;_-@_-</c:formatCode>
                <c:ptCount val="4"/>
                <c:pt idx="0">
                  <c:v>465000</c:v>
                </c:pt>
                <c:pt idx="1">
                  <c:v>540000</c:v>
                </c:pt>
                <c:pt idx="2">
                  <c:v>66000</c:v>
                </c:pt>
                <c:pt idx="3">
                  <c:v>345000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AF6-49CD-ACC0-D9513EB3E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 Corrigé.xlsx]TCD!Tableau croisé dynamique1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Répartition</a:t>
            </a:r>
            <a:r>
              <a:rPr lang="en-US" b="1" baseline="0"/>
              <a:t> du CA Réel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197A56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dLbl>
      </c:pivotFmt>
      <c:pivotFmt>
        <c:idx val="8"/>
        <c:spPr>
          <a:solidFill>
            <a:srgbClr val="2ACC8E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rgbClr val="83E5C0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rgbClr val="C3F3E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TCD!$N$10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197A5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0B-4721-87A6-11677815147D}"/>
              </c:ext>
            </c:extLst>
          </c:dPt>
          <c:dPt>
            <c:idx val="1"/>
            <c:bubble3D val="0"/>
            <c:spPr>
              <a:solidFill>
                <a:srgbClr val="2ACC8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0B-4721-87A6-11677815147D}"/>
              </c:ext>
            </c:extLst>
          </c:dPt>
          <c:dPt>
            <c:idx val="2"/>
            <c:bubble3D val="0"/>
            <c:spPr>
              <a:solidFill>
                <a:srgbClr val="83E5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0B-4721-87A6-11677815147D}"/>
              </c:ext>
            </c:extLst>
          </c:dPt>
          <c:dPt>
            <c:idx val="3"/>
            <c:bubble3D val="0"/>
            <c:spPr>
              <a:solidFill>
                <a:srgbClr val="C3F3E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0B-4721-87A6-11677815147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00B-4721-87A6-116778151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TCD!$M$11:$M$15</c:f>
              <c:strCache>
                <c:ptCount val="4"/>
                <c:pt idx="0">
                  <c:v>Vélo de Route</c:v>
                </c:pt>
                <c:pt idx="1">
                  <c:v>Vélo électrique</c:v>
                </c:pt>
                <c:pt idx="2">
                  <c:v>VTC</c:v>
                </c:pt>
                <c:pt idx="3">
                  <c:v>VTT</c:v>
                </c:pt>
              </c:strCache>
            </c:strRef>
          </c:cat>
          <c:val>
            <c:numRef>
              <c:f>TCD!$N$11:$N$15</c:f>
              <c:numCache>
                <c:formatCode>_-* #\ ##0\ "€"_-;\-* #\ ##0\ "€"_-;_-* "-"??\ "€"_-;_-@_-</c:formatCode>
                <c:ptCount val="4"/>
                <c:pt idx="0">
                  <c:v>471609</c:v>
                </c:pt>
                <c:pt idx="1">
                  <c:v>552323</c:v>
                </c:pt>
                <c:pt idx="2">
                  <c:v>68659.099999999991</c:v>
                </c:pt>
                <c:pt idx="3">
                  <c:v>333747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0B-4721-87A6-116778151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bg1">
                <a:lumMod val="85000"/>
              </a:schemeClr>
            </a:solidFill>
          </c:spPr>
          <c:dPt>
            <c:idx val="0"/>
            <c:bubble3D val="0"/>
            <c:spPr>
              <a:solidFill>
                <a:srgbClr val="197A5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72-4762-A666-7B3320544FB0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72-4762-A666-7B3320544FB0}"/>
              </c:ext>
            </c:extLst>
          </c:dPt>
          <c:cat>
            <c:strRef>
              <c:f>TCD!$R$5:$R$6</c:f>
              <c:strCache>
                <c:ptCount val="2"/>
                <c:pt idx="0">
                  <c:v>CA Réel</c:v>
                </c:pt>
                <c:pt idx="1">
                  <c:v>Reste à faire</c:v>
                </c:pt>
              </c:strCache>
            </c:strRef>
          </c:cat>
          <c:val>
            <c:numRef>
              <c:f>TCD!$S$5:$S$6</c:f>
              <c:numCache>
                <c:formatCode>_-* #\ ##0\ "€"_-;\-* #\ ##0\ "€"_-;_-* "-"??\ "€"_-;_-@_-</c:formatCode>
                <c:ptCount val="2"/>
                <c:pt idx="0">
                  <c:v>1426338.1</c:v>
                </c:pt>
                <c:pt idx="1">
                  <c:v>-10338.100000000093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72-4762-A666-7B332054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 Corrigé.xlsx]TCD!Tableau croisé dynamique2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Evolution du </a:t>
            </a:r>
            <a:r>
              <a:rPr lang="fr-FR" sz="2000" b="1">
                <a:solidFill>
                  <a:srgbClr val="197A56"/>
                </a:solidFill>
              </a:rPr>
              <a:t>CA Réel Mensuel </a:t>
            </a:r>
            <a:r>
              <a:rPr lang="fr-FR" sz="2000" b="1"/>
              <a:t>(vs </a:t>
            </a:r>
            <a:r>
              <a:rPr lang="fr-FR" sz="2000" b="1">
                <a:solidFill>
                  <a:schemeClr val="bg1">
                    <a:lumMod val="75000"/>
                  </a:schemeClr>
                </a:solidFill>
              </a:rPr>
              <a:t>CA Mensuel Objectfis</a:t>
            </a:r>
            <a:r>
              <a:rPr lang="fr-FR" sz="2000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197A56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TCD!$B$3</c:f>
              <c:strCache>
                <c:ptCount val="1"/>
                <c:pt idx="0">
                  <c:v>CA Objectifs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TCD!$A$4:$A$16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TCD!$B$4:$B$16</c:f>
              <c:numCache>
                <c:formatCode>_-* #\ ##0\ "€"_-;\-* #\ ##0\ "€"_-;_-* "-"??\ "€"_-;_-@_-</c:formatCode>
                <c:ptCount val="12"/>
                <c:pt idx="0">
                  <c:v>108000</c:v>
                </c:pt>
                <c:pt idx="1">
                  <c:v>108000</c:v>
                </c:pt>
                <c:pt idx="2">
                  <c:v>118000</c:v>
                </c:pt>
                <c:pt idx="3">
                  <c:v>118000</c:v>
                </c:pt>
                <c:pt idx="4">
                  <c:v>123000</c:v>
                </c:pt>
                <c:pt idx="5">
                  <c:v>123000</c:v>
                </c:pt>
                <c:pt idx="6">
                  <c:v>123000</c:v>
                </c:pt>
                <c:pt idx="7">
                  <c:v>123000</c:v>
                </c:pt>
                <c:pt idx="8">
                  <c:v>118000</c:v>
                </c:pt>
                <c:pt idx="9">
                  <c:v>118000</c:v>
                </c:pt>
                <c:pt idx="10">
                  <c:v>118000</c:v>
                </c:pt>
                <c:pt idx="11">
                  <c:v>118000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0-4C45-809A-811C9E434C51}"/>
            </c:ext>
          </c:extLst>
        </c:ser>
        <c:ser>
          <c:idx val="1"/>
          <c:order val="1"/>
          <c:tx>
            <c:strRef>
              <c:f>TCD!$C$3</c:f>
              <c:strCache>
                <c:ptCount val="1"/>
                <c:pt idx="0">
                  <c:v>CA Réel</c:v>
                </c:pt>
              </c:strCache>
            </c:strRef>
          </c:tx>
          <c:spPr>
            <a:solidFill>
              <a:srgbClr val="197A56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197A5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TCD!$A$4:$A$16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TCD!$C$4:$C$16</c:f>
              <c:numCache>
                <c:formatCode>_-* #\ ##0\ "€"_-;\-* #\ ##0\ "€"_-;_-* "-"??\ "€"_-;_-@_-</c:formatCode>
                <c:ptCount val="12"/>
                <c:pt idx="0">
                  <c:v>103748.7</c:v>
                </c:pt>
                <c:pt idx="1">
                  <c:v>133123.1</c:v>
                </c:pt>
                <c:pt idx="2">
                  <c:v>94053.2</c:v>
                </c:pt>
                <c:pt idx="3">
                  <c:v>94511.4</c:v>
                </c:pt>
                <c:pt idx="4">
                  <c:v>147344.40000000002</c:v>
                </c:pt>
                <c:pt idx="5">
                  <c:v>76987.3</c:v>
                </c:pt>
                <c:pt idx="6">
                  <c:v>137610</c:v>
                </c:pt>
                <c:pt idx="7">
                  <c:v>175980</c:v>
                </c:pt>
                <c:pt idx="8">
                  <c:v>106690</c:v>
                </c:pt>
                <c:pt idx="9">
                  <c:v>103340</c:v>
                </c:pt>
                <c:pt idx="10">
                  <c:v>136390</c:v>
                </c:pt>
                <c:pt idx="11">
                  <c:v>116560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0-4C45-809A-811C9E434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1443615807"/>
        <c:axId val="1443621087"/>
      </c:barChart>
      <c:catAx>
        <c:axId val="144361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3621087"/>
        <c:crosses val="autoZero"/>
        <c:auto val="1"/>
        <c:lblAlgn val="ctr"/>
        <c:lblOffset val="100"/>
        <c:noMultiLvlLbl val="0"/>
      </c:catAx>
      <c:valAx>
        <c:axId val="1443621087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43615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 Corrigé.xlsx]TCD!Tableau croisé dynamique3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Evolution du </a:t>
            </a:r>
            <a:r>
              <a:rPr lang="fr-FR" sz="2000" b="1">
                <a:solidFill>
                  <a:srgbClr val="197A56"/>
                </a:solidFill>
              </a:rPr>
              <a:t>CA Réel Annuel </a:t>
            </a:r>
            <a:r>
              <a:rPr lang="fr-FR" sz="2000" b="1"/>
              <a:t>(vs </a:t>
            </a:r>
            <a:r>
              <a:rPr lang="fr-FR" sz="2000" b="1">
                <a:solidFill>
                  <a:schemeClr val="bg1">
                    <a:lumMod val="75000"/>
                  </a:schemeClr>
                </a:solidFill>
              </a:rPr>
              <a:t>CA Annuel Objectifs</a:t>
            </a:r>
            <a:r>
              <a:rPr lang="fr-FR" sz="2000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rgbClr val="197A56"/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6.6075784921397401E-2"/>
              <c:y val="-3.525000208169303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28575" cap="rnd">
            <a:solidFill>
              <a:schemeClr val="bg1">
                <a:lumMod val="85000"/>
              </a:schemeClr>
            </a:solidFill>
            <a:round/>
          </a:ln>
          <a:effectLst/>
        </c:spPr>
        <c:marker>
          <c:symbol val="none"/>
        </c:marker>
        <c:dLbl>
          <c:idx val="0"/>
          <c:layout>
            <c:manualLayout>
              <c:x val="-5.1798555282551943E-2"/>
              <c:y val="9.722223072810418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baseline="0">
                  <a:solidFill>
                    <a:schemeClr val="bg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TCD!$F$3</c:f>
              <c:strCache>
                <c:ptCount val="1"/>
                <c:pt idx="0">
                  <c:v>CA Objectifs</c:v>
                </c:pt>
              </c:strCache>
            </c:strRef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6-1B82-4AE1-9AFA-AFF7BE0BD286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5-1B82-4AE1-9AFA-AFF7BE0BD286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1B82-4AE1-9AFA-AFF7BE0BD286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1B82-4AE1-9AFA-AFF7BE0BD286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1B82-4AE1-9AFA-AFF7BE0BD286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1B82-4AE1-9AFA-AFF7BE0BD286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1B82-4AE1-9AFA-AFF7BE0BD286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1B82-4AE1-9AFA-AFF7BE0BD286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1B82-4AE1-9AFA-AFF7BE0BD286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1B82-4AE1-9AFA-AFF7BE0BD286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1B82-4AE1-9AFA-AFF7BE0BD286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1B82-4AE1-9AFA-AFF7BE0BD28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B82-4AE1-9AFA-AFF7BE0BD2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B82-4AE1-9AFA-AFF7BE0BD2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B82-4AE1-9AFA-AFF7BE0BD2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82-4AE1-9AFA-AFF7BE0BD2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82-4AE1-9AFA-AFF7BE0BD2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82-4AE1-9AFA-AFF7BE0BD2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82-4AE1-9AFA-AFF7BE0BD28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82-4AE1-9AFA-AFF7BE0BD2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82-4AE1-9AFA-AFF7BE0BD28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B82-4AE1-9AFA-AFF7BE0BD28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B82-4AE1-9AFA-AFF7BE0BD286}"/>
                </c:ext>
              </c:extLst>
            </c:dLbl>
            <c:dLbl>
              <c:idx val="11"/>
              <c:layout>
                <c:manualLayout>
                  <c:x val="-5.1798555282551943E-2"/>
                  <c:y val="9.72222307281041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bg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B82-4AE1-9AFA-AFF7BE0BD2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TCD!$E$4:$E$16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TCD!$F$4:$F$16</c:f>
              <c:numCache>
                <c:formatCode>_-* #\ ##0\ "€"_-;\-* #\ ##0\ "€"_-;_-* "-"??\ "€"_-;_-@_-</c:formatCode>
                <c:ptCount val="12"/>
                <c:pt idx="0">
                  <c:v>108000</c:v>
                </c:pt>
                <c:pt idx="1">
                  <c:v>216000</c:v>
                </c:pt>
                <c:pt idx="2">
                  <c:v>334000</c:v>
                </c:pt>
                <c:pt idx="3">
                  <c:v>452000</c:v>
                </c:pt>
                <c:pt idx="4">
                  <c:v>575000</c:v>
                </c:pt>
                <c:pt idx="5">
                  <c:v>698000</c:v>
                </c:pt>
                <c:pt idx="6">
                  <c:v>821000</c:v>
                </c:pt>
                <c:pt idx="7">
                  <c:v>944000</c:v>
                </c:pt>
                <c:pt idx="8">
                  <c:v>1062000</c:v>
                </c:pt>
                <c:pt idx="9">
                  <c:v>1180000</c:v>
                </c:pt>
                <c:pt idx="10">
                  <c:v>1298000</c:v>
                </c:pt>
                <c:pt idx="11">
                  <c:v>1416000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B82-4AE1-9AFA-AFF7BE0BD286}"/>
            </c:ext>
          </c:extLst>
        </c:ser>
        <c:ser>
          <c:idx val="1"/>
          <c:order val="1"/>
          <c:tx>
            <c:strRef>
              <c:f>TCD!$G$3</c:f>
              <c:strCache>
                <c:ptCount val="1"/>
                <c:pt idx="0">
                  <c:v>CA Réel</c:v>
                </c:pt>
              </c:strCache>
            </c:strRef>
          </c:tx>
          <c:spPr>
            <a:ln w="28575" cap="rnd">
              <a:solidFill>
                <a:srgbClr val="197A5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C-1B82-4AE1-9AFA-AFF7BE0BD286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1B82-4AE1-9AFA-AFF7BE0BD286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1B82-4AE1-9AFA-AFF7BE0BD286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1B82-4AE1-9AFA-AFF7BE0BD286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1B82-4AE1-9AFA-AFF7BE0BD286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1B82-4AE1-9AFA-AFF7BE0BD286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1B82-4AE1-9AFA-AFF7BE0BD286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1B82-4AE1-9AFA-AFF7BE0BD286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1B82-4AE1-9AFA-AFF7BE0BD286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82-4AE1-9AFA-AFF7BE0BD286}"/>
              </c:ext>
            </c:extLst>
          </c:dPt>
          <c:dPt>
            <c:idx val="1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1B82-4AE1-9AFA-AFF7BE0BD286}"/>
              </c:ext>
            </c:extLst>
          </c:dPt>
          <c:dPt>
            <c:idx val="1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1B82-4AE1-9AFA-AFF7BE0BD28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82-4AE1-9AFA-AFF7BE0BD2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B82-4AE1-9AFA-AFF7BE0BD28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82-4AE1-9AFA-AFF7BE0BD2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82-4AE1-9AFA-AFF7BE0BD28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B82-4AE1-9AFA-AFF7BE0BD2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82-4AE1-9AFA-AFF7BE0BD2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82-4AE1-9AFA-AFF7BE0BD28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82-4AE1-9AFA-AFF7BE0BD28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2-4AE1-9AFA-AFF7BE0BD28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2-4AE1-9AFA-AFF7BE0BD28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82-4AE1-9AFA-AFF7BE0BD286}"/>
                </c:ext>
              </c:extLst>
            </c:dLbl>
            <c:dLbl>
              <c:idx val="11"/>
              <c:layout>
                <c:manualLayout>
                  <c:x val="-6.6075784921397401E-2"/>
                  <c:y val="-3.5250002081693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197A5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82-4AE1-9AFA-AFF7BE0BD2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97A5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TCD!$E$4:$E$16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TCD!$G$4:$G$16</c:f>
              <c:numCache>
                <c:formatCode>_-* #\ ##0\ "€"_-;\-* #\ ##0\ "€"_-;_-* "-"??\ "€"_-;_-@_-</c:formatCode>
                <c:ptCount val="12"/>
                <c:pt idx="0">
                  <c:v>103748.7</c:v>
                </c:pt>
                <c:pt idx="1">
                  <c:v>236871.8</c:v>
                </c:pt>
                <c:pt idx="2">
                  <c:v>330925</c:v>
                </c:pt>
                <c:pt idx="3">
                  <c:v>425436.4</c:v>
                </c:pt>
                <c:pt idx="4">
                  <c:v>572780.80000000005</c:v>
                </c:pt>
                <c:pt idx="5">
                  <c:v>649768.10000000009</c:v>
                </c:pt>
                <c:pt idx="6">
                  <c:v>787378.10000000009</c:v>
                </c:pt>
                <c:pt idx="7">
                  <c:v>963358.10000000009</c:v>
                </c:pt>
                <c:pt idx="8">
                  <c:v>1070048.1000000001</c:v>
                </c:pt>
                <c:pt idx="9">
                  <c:v>1173388.1000000001</c:v>
                </c:pt>
                <c:pt idx="10">
                  <c:v>1309778.1000000001</c:v>
                </c:pt>
                <c:pt idx="11">
                  <c:v>1426338.1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B82-4AE1-9AFA-AFF7BE0BD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28112"/>
        <c:axId val="324648752"/>
      </c:lineChart>
      <c:catAx>
        <c:axId val="32462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648752"/>
        <c:crosses val="autoZero"/>
        <c:auto val="1"/>
        <c:lblAlgn val="ctr"/>
        <c:lblOffset val="100"/>
        <c:noMultiLvlLbl val="0"/>
      </c:catAx>
      <c:valAx>
        <c:axId val="32464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62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 Corrigé.xlsx]TCD!Tableau croisé dynamique4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>
                <a:solidFill>
                  <a:srgbClr val="197A56"/>
                </a:solidFill>
              </a:rPr>
              <a:t>CA Réel par produit </a:t>
            </a:r>
            <a:r>
              <a:rPr lang="fr-FR" sz="1800" b="1"/>
              <a:t>(vs </a:t>
            </a:r>
            <a:r>
              <a:rPr lang="fr-FR" sz="1800" b="1">
                <a:solidFill>
                  <a:schemeClr val="bg1">
                    <a:lumMod val="85000"/>
                  </a:schemeClr>
                </a:solidFill>
              </a:rPr>
              <a:t>CA objectifs par produit</a:t>
            </a:r>
            <a:r>
              <a:rPr lang="fr-FR" sz="1800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197A56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2157844272807453"/>
          <c:y val="0.17269734605556541"/>
          <c:w val="0.82651630764854511"/>
          <c:h val="0.773026345184113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TCD!$J$3</c:f>
              <c:strCache>
                <c:ptCount val="1"/>
                <c:pt idx="0">
                  <c:v>CA Objectifs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TCD!$I$4:$I$8</c:f>
              <c:strCache>
                <c:ptCount val="4"/>
                <c:pt idx="0">
                  <c:v>Vélo de Route</c:v>
                </c:pt>
                <c:pt idx="1">
                  <c:v>Vélo électrique</c:v>
                </c:pt>
                <c:pt idx="2">
                  <c:v>VTC</c:v>
                </c:pt>
                <c:pt idx="3">
                  <c:v>VTT</c:v>
                </c:pt>
              </c:strCache>
            </c:strRef>
          </c:cat>
          <c:val>
            <c:numRef>
              <c:f>TCD!$J$4:$J$8</c:f>
              <c:numCache>
                <c:formatCode>_-* #\ ##0\ "€"_-;\-* #\ ##0\ "€"_-;_-* "-"??\ "€"_-;_-@_-</c:formatCode>
                <c:ptCount val="4"/>
                <c:pt idx="0">
                  <c:v>465000</c:v>
                </c:pt>
                <c:pt idx="1">
                  <c:v>540000</c:v>
                </c:pt>
                <c:pt idx="2">
                  <c:v>66000</c:v>
                </c:pt>
                <c:pt idx="3">
                  <c:v>345000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5-4380-BA72-D7E0CC1ABF45}"/>
            </c:ext>
          </c:extLst>
        </c:ser>
        <c:ser>
          <c:idx val="1"/>
          <c:order val="1"/>
          <c:tx>
            <c:strRef>
              <c:f>TCD!$K$3</c:f>
              <c:strCache>
                <c:ptCount val="1"/>
                <c:pt idx="0">
                  <c:v>CA Réel</c:v>
                </c:pt>
              </c:strCache>
            </c:strRef>
          </c:tx>
          <c:spPr>
            <a:solidFill>
              <a:srgbClr val="197A56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197A5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TCD!$I$4:$I$8</c:f>
              <c:strCache>
                <c:ptCount val="4"/>
                <c:pt idx="0">
                  <c:v>Vélo de Route</c:v>
                </c:pt>
                <c:pt idx="1">
                  <c:v>Vélo électrique</c:v>
                </c:pt>
                <c:pt idx="2">
                  <c:v>VTC</c:v>
                </c:pt>
                <c:pt idx="3">
                  <c:v>VTT</c:v>
                </c:pt>
              </c:strCache>
            </c:strRef>
          </c:cat>
          <c:val>
            <c:numRef>
              <c:f>TCD!$K$4:$K$8</c:f>
              <c:numCache>
                <c:formatCode>_-* #\ ##0\ "€"_-;\-* #\ ##0\ "€"_-;_-* "-"??\ "€"_-;_-@_-</c:formatCode>
                <c:ptCount val="4"/>
                <c:pt idx="0">
                  <c:v>471609</c:v>
                </c:pt>
                <c:pt idx="1">
                  <c:v>552323</c:v>
                </c:pt>
                <c:pt idx="2">
                  <c:v>68659.099999999991</c:v>
                </c:pt>
                <c:pt idx="3">
                  <c:v>333747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5-4380-BA72-D7E0CC1AB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57662432"/>
        <c:axId val="57650912"/>
      </c:barChart>
      <c:catAx>
        <c:axId val="57662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50912"/>
        <c:crosses val="autoZero"/>
        <c:auto val="1"/>
        <c:lblAlgn val="ctr"/>
        <c:lblOffset val="100"/>
        <c:noMultiLvlLbl val="0"/>
      </c:catAx>
      <c:valAx>
        <c:axId val="57650912"/>
        <c:scaling>
          <c:orientation val="minMax"/>
          <c:min val="0"/>
        </c:scaling>
        <c:delete val="1"/>
        <c:axPos val="b"/>
        <c:numFmt formatCode="_-* #\ ##0\ &quot;€&quot;_-;\-* #\ ##0\ &quot;€&quot;_-;_-* &quot;-&quot;??\ &quot;€&quot;_-;_-@_-" sourceLinked="1"/>
        <c:majorTickMark val="out"/>
        <c:minorTickMark val="none"/>
        <c:tickLblPos val="nextTo"/>
        <c:crossAx val="5766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[CAS 1 Corrigé.xlsx]TCD!Tableau croisé dynamique7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u="none" strike="noStrike" kern="1200" spc="0" baseline="0">
                <a:solidFill>
                  <a:srgbClr val="197A56"/>
                </a:solidFill>
              </a:rPr>
              <a:t>CA Réel par vendeur </a:t>
            </a:r>
            <a:r>
              <a:rPr lang="fr-FR"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(vs </a:t>
            </a:r>
            <a:r>
              <a:rPr lang="fr-FR" sz="1800" b="1" i="0" u="none" strike="noStrike" kern="1200" spc="0" baseline="0">
                <a:solidFill>
                  <a:schemeClr val="bg1">
                    <a:lumMod val="85000"/>
                  </a:schemeClr>
                </a:solidFill>
              </a:rPr>
              <a:t>CA objectifs par vendeur</a:t>
            </a:r>
            <a:r>
              <a:rPr lang="fr-FR" sz="18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197A56"/>
          </a:solidFill>
          <a:ln>
            <a:solidFill>
              <a:schemeClr val="bg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1" i="0" u="none" strike="noStrike" kern="1200" baseline="0">
                  <a:solidFill>
                    <a:srgbClr val="197A56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TCD!$J$10</c:f>
              <c:strCache>
                <c:ptCount val="1"/>
                <c:pt idx="0">
                  <c:v>CA Objectifs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strRef>
              <c:f>TCD!$I$11:$I$17</c:f>
              <c:strCache>
                <c:ptCount val="6"/>
                <c:pt idx="0">
                  <c:v>Bohr</c:v>
                </c:pt>
                <c:pt idx="1">
                  <c:v>Curie</c:v>
                </c:pt>
                <c:pt idx="2">
                  <c:v>Einstein</c:v>
                </c:pt>
                <c:pt idx="3">
                  <c:v>Newton</c:v>
                </c:pt>
                <c:pt idx="4">
                  <c:v>Noether</c:v>
                </c:pt>
                <c:pt idx="5">
                  <c:v>Schrodinger</c:v>
                </c:pt>
              </c:strCache>
            </c:strRef>
          </c:cat>
          <c:val>
            <c:numRef>
              <c:f>TCD!$J$11:$J$17</c:f>
              <c:numCache>
                <c:formatCode>_-* #\ ##0\ "€"_-;\-* #\ ##0\ "€"_-;_-* "-"??\ "€"_-;_-@_-</c:formatCode>
                <c:ptCount val="6"/>
                <c:pt idx="0">
                  <c:v>220000</c:v>
                </c:pt>
                <c:pt idx="1">
                  <c:v>258000</c:v>
                </c:pt>
                <c:pt idx="2">
                  <c:v>220000</c:v>
                </c:pt>
                <c:pt idx="3">
                  <c:v>230000</c:v>
                </c:pt>
                <c:pt idx="4">
                  <c:v>230000</c:v>
                </c:pt>
                <c:pt idx="5">
                  <c:v>258000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C-4985-A17D-B9E14946849F}"/>
            </c:ext>
          </c:extLst>
        </c:ser>
        <c:ser>
          <c:idx val="1"/>
          <c:order val="1"/>
          <c:tx>
            <c:strRef>
              <c:f>TCD!$K$10</c:f>
              <c:strCache>
                <c:ptCount val="1"/>
                <c:pt idx="0">
                  <c:v>CA Réel</c:v>
                </c:pt>
              </c:strCache>
            </c:strRef>
          </c:tx>
          <c:spPr>
            <a:solidFill>
              <a:srgbClr val="197A56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197A56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TCD!$I$11:$I$17</c:f>
              <c:strCache>
                <c:ptCount val="6"/>
                <c:pt idx="0">
                  <c:v>Bohr</c:v>
                </c:pt>
                <c:pt idx="1">
                  <c:v>Curie</c:v>
                </c:pt>
                <c:pt idx="2">
                  <c:v>Einstein</c:v>
                </c:pt>
                <c:pt idx="3">
                  <c:v>Newton</c:v>
                </c:pt>
                <c:pt idx="4">
                  <c:v>Noether</c:v>
                </c:pt>
                <c:pt idx="5">
                  <c:v>Schrodinger</c:v>
                </c:pt>
              </c:strCache>
            </c:strRef>
          </c:cat>
          <c:val>
            <c:numRef>
              <c:f>TCD!$K$11:$K$17</c:f>
              <c:numCache>
                <c:formatCode>_-* #\ ##0\ "€"_-;\-* #\ ##0\ "€"_-;_-* "-"??\ "€"_-;_-@_-</c:formatCode>
                <c:ptCount val="6"/>
                <c:pt idx="0">
                  <c:v>220694.6</c:v>
                </c:pt>
                <c:pt idx="1">
                  <c:v>286544</c:v>
                </c:pt>
                <c:pt idx="2">
                  <c:v>219183.9</c:v>
                </c:pt>
                <c:pt idx="3">
                  <c:v>193077.1</c:v>
                </c:pt>
                <c:pt idx="4">
                  <c:v>263834.59999999998</c:v>
                </c:pt>
                <c:pt idx="5">
                  <c:v>243003.9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5C-4985-A17D-B9E149468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50"/>
        <c:axId val="324619472"/>
        <c:axId val="324624272"/>
      </c:barChart>
      <c:catAx>
        <c:axId val="32461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4624272"/>
        <c:crosses val="autoZero"/>
        <c:auto val="1"/>
        <c:lblAlgn val="ctr"/>
        <c:lblOffset val="100"/>
        <c:noMultiLvlLbl val="0"/>
      </c:catAx>
      <c:valAx>
        <c:axId val="324624272"/>
        <c:scaling>
          <c:orientation val="minMax"/>
        </c:scaling>
        <c:delete val="1"/>
        <c:axPos val="b"/>
        <c:numFmt formatCode="_-* #\ ##0\ &quot;€&quot;_-;\-* #\ ##0\ &quot;€&quot;_-;_-* &quot;-&quot;??\ &quot;€&quot;_-;_-@_-" sourceLinked="1"/>
        <c:majorTickMark val="none"/>
        <c:minorTickMark val="none"/>
        <c:tickLblPos val="nextTo"/>
        <c:crossAx val="32461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44450</xdr:rowOff>
    </xdr:from>
    <xdr:to>
      <xdr:col>7</xdr:col>
      <xdr:colOff>19050</xdr:colOff>
      <xdr:row>10</xdr:row>
      <xdr:rowOff>88900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tegorie_produit">
              <a:extLst>
                <a:ext uri="{FF2B5EF4-FFF2-40B4-BE49-F238E27FC236}">
                  <a16:creationId xmlns:a16="http://schemas.microsoft.com/office/drawing/2014/main" id="{C4C028DC-2803-4489-9856-FB18C540A4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tegorie_produi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3700" y="1073150"/>
              <a:ext cx="4591050" cy="1200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190500</xdr:colOff>
      <xdr:row>3</xdr:row>
      <xdr:rowOff>38100</xdr:rowOff>
    </xdr:from>
    <xdr:to>
      <xdr:col>15</xdr:col>
      <xdr:colOff>584200</xdr:colOff>
      <xdr:row>10</xdr:row>
      <xdr:rowOff>63500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4" name="Date">
              <a:extLst>
                <a:ext uri="{FF2B5EF4-FFF2-40B4-BE49-F238E27FC236}">
                  <a16:creationId xmlns:a16="http://schemas.microsoft.com/office/drawing/2014/main" id="{86ECC631-055B-46E9-9D01-7C2D491F19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56200" y="1066800"/>
              <a:ext cx="6489700" cy="1181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Chronologie : fonctionne dans Excel 2013 ou version ultérieure. Ne pas déplacer ou redimensionner.</a:t>
              </a:r>
            </a:p>
          </xdr:txBody>
        </xdr:sp>
      </mc:Fallback>
    </mc:AlternateContent>
    <xdr:clientData/>
  </xdr:twoCellAnchor>
  <xdr:twoCellAnchor>
    <xdr:from>
      <xdr:col>10</xdr:col>
      <xdr:colOff>9525</xdr:colOff>
      <xdr:row>1</xdr:row>
      <xdr:rowOff>9978</xdr:rowOff>
    </xdr:from>
    <xdr:to>
      <xdr:col>12</xdr:col>
      <xdr:colOff>295775</xdr:colOff>
      <xdr:row>2</xdr:row>
      <xdr:rowOff>26489</xdr:rowOff>
    </xdr:to>
    <xdr:grpSp>
      <xdr:nvGrpSpPr>
        <xdr:cNvPr id="27" name="Groupe 26">
          <a:extLst>
            <a:ext uri="{FF2B5EF4-FFF2-40B4-BE49-F238E27FC236}">
              <a16:creationId xmlns:a16="http://schemas.microsoft.com/office/drawing/2014/main" id="{A4A7070B-5FDA-A6BC-EE44-00665CCBBED2}"/>
            </a:ext>
          </a:extLst>
        </xdr:cNvPr>
        <xdr:cNvGrpSpPr/>
      </xdr:nvGrpSpPr>
      <xdr:grpSpPr>
        <a:xfrm>
          <a:off x="7258957" y="170089"/>
          <a:ext cx="1810250" cy="716825"/>
          <a:chOff x="7461250" y="146050"/>
          <a:chExt cx="1803900" cy="859638"/>
        </a:xfrm>
      </xdr:grpSpPr>
      <xdr:grpSp>
        <xdr:nvGrpSpPr>
          <xdr:cNvPr id="15" name="Groupe 14">
            <a:extLst>
              <a:ext uri="{FF2B5EF4-FFF2-40B4-BE49-F238E27FC236}">
                <a16:creationId xmlns:a16="http://schemas.microsoft.com/office/drawing/2014/main" id="{EDA16883-BDBD-4B91-90E7-5C1D01E8C9F3}"/>
              </a:ext>
            </a:extLst>
          </xdr:cNvPr>
          <xdr:cNvGrpSpPr/>
        </xdr:nvGrpSpPr>
        <xdr:grpSpPr>
          <a:xfrm>
            <a:off x="7461250" y="146050"/>
            <a:ext cx="1803900" cy="859638"/>
            <a:chOff x="584200" y="2089150"/>
            <a:chExt cx="1803900" cy="827888"/>
          </a:xfrm>
        </xdr:grpSpPr>
        <xdr:grpSp>
          <xdr:nvGrpSpPr>
            <xdr:cNvPr id="16" name="Groupe 15">
              <a:extLst>
                <a:ext uri="{FF2B5EF4-FFF2-40B4-BE49-F238E27FC236}">
                  <a16:creationId xmlns:a16="http://schemas.microsoft.com/office/drawing/2014/main" id="{4F793218-CC86-161D-DF7E-1F34B7ABA0B9}"/>
                </a:ext>
              </a:extLst>
            </xdr:cNvPr>
            <xdr:cNvGrpSpPr/>
          </xdr:nvGrpSpPr>
          <xdr:grpSpPr>
            <a:xfrm>
              <a:off x="584200" y="2089150"/>
              <a:ext cx="1803900" cy="827888"/>
              <a:chOff x="463550" y="1530350"/>
              <a:chExt cx="1803900" cy="827888"/>
            </a:xfrm>
          </xdr:grpSpPr>
          <xdr:sp macro="" textlink="">
            <xdr:nvSpPr>
              <xdr:cNvPr id="20" name="Rectangle : coins arrondis 19">
                <a:extLst>
                  <a:ext uri="{FF2B5EF4-FFF2-40B4-BE49-F238E27FC236}">
                    <a16:creationId xmlns:a16="http://schemas.microsoft.com/office/drawing/2014/main" id="{861E7792-A808-2C44-608E-904D37B40B64}"/>
                  </a:ext>
                </a:extLst>
              </xdr:cNvPr>
              <xdr:cNvSpPr/>
            </xdr:nvSpPr>
            <xdr:spPr>
              <a:xfrm>
                <a:off x="463550" y="1568450"/>
                <a:ext cx="1800000" cy="789788"/>
              </a:xfrm>
              <a:prstGeom prst="roundRect">
                <a:avLst>
                  <a:gd name="adj" fmla="val 5285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</a:ln>
              <a:effectLst>
                <a:outerShdw blurRad="63500" sx="101000" sy="101000" algn="ctr" rotWithShape="0">
                  <a:prstClr val="black">
                    <a:alpha val="40000"/>
                  </a:prstClr>
                </a:outerShdw>
              </a:effectLst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19" name="Rectangle 18">
                <a:extLst>
                  <a:ext uri="{FF2B5EF4-FFF2-40B4-BE49-F238E27FC236}">
                    <a16:creationId xmlns:a16="http://schemas.microsoft.com/office/drawing/2014/main" id="{6AB6C7F1-D0E8-3704-0A94-A3D6652DD3C4}"/>
                  </a:ext>
                </a:extLst>
              </xdr:cNvPr>
              <xdr:cNvSpPr/>
            </xdr:nvSpPr>
            <xdr:spPr>
              <a:xfrm>
                <a:off x="1187450" y="1530350"/>
                <a:ext cx="1080000" cy="34412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400" b="1" i="0" u="none" strike="noStrike">
                    <a:solidFill>
                      <a:srgbClr val="197A56"/>
                    </a:solidFill>
                    <a:latin typeface="Calibri"/>
                    <a:cs typeface="Calibri"/>
                  </a:rPr>
                  <a:t>CA</a:t>
                </a:r>
              </a:p>
            </xdr:txBody>
          </xdr:sp>
        </xdr:grpSp>
        <xdr:sp macro="" textlink="TCD!S5">
          <xdr:nvSpPr>
            <xdr:cNvPr id="17" name="Rectangle 16">
              <a:extLst>
                <a:ext uri="{FF2B5EF4-FFF2-40B4-BE49-F238E27FC236}">
                  <a16:creationId xmlns:a16="http://schemas.microsoft.com/office/drawing/2014/main" id="{488DB5F4-0918-85B9-E581-4A8C6424A875}"/>
                </a:ext>
              </a:extLst>
            </xdr:cNvPr>
            <xdr:cNvSpPr/>
          </xdr:nvSpPr>
          <xdr:spPr>
            <a:xfrm>
              <a:off x="1130300" y="2381250"/>
              <a:ext cx="1187450" cy="41612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fld id="{00E545FD-F9AA-4600-8C58-6A636A9102A0}" type="TxLink">
                <a:rPr lang="en-US" sz="1400" b="1" i="0" u="none" strike="noStrike" cap="none" spc="0">
                  <a:ln>
                    <a:noFill/>
                  </a:ln>
                  <a:solidFill>
                    <a:srgbClr val="197A56"/>
                  </a:solidFill>
                  <a:effectLst/>
                  <a:latin typeface="Arial"/>
                  <a:cs typeface="Arial"/>
                </a:rPr>
                <a:pPr algn="ctr"/>
                <a:t> 1 426 338 € </a:t>
              </a:fld>
              <a:endParaRPr lang="en-US" sz="85700" b="1" cap="none" spc="0">
                <a:ln>
                  <a:noFill/>
                </a:ln>
                <a:solidFill>
                  <a:srgbClr val="197A56"/>
                </a:solidFill>
                <a:effectLst/>
              </a:endParaRPr>
            </a:p>
          </xdr:txBody>
        </xdr:sp>
      </xdr:grpSp>
      <xdr:pic>
        <xdr:nvPicPr>
          <xdr:cNvPr id="23" name="Graphique 22" descr="Argent avec un remplissage uni">
            <a:extLst>
              <a:ext uri="{FF2B5EF4-FFF2-40B4-BE49-F238E27FC236}">
                <a16:creationId xmlns:a16="http://schemas.microsoft.com/office/drawing/2014/main" id="{4FBF34C6-343D-5B5C-FDA3-0B73A1C71F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537450" y="273050"/>
            <a:ext cx="590550" cy="61595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368301</xdr:colOff>
      <xdr:row>11</xdr:row>
      <xdr:rowOff>80432</xdr:rowOff>
    </xdr:from>
    <xdr:to>
      <xdr:col>6</xdr:col>
      <xdr:colOff>736601</xdr:colOff>
      <xdr:row>31</xdr:row>
      <xdr:rowOff>114299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5F60015-61E5-447A-85D8-82EBAE624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367242</xdr:colOff>
      <xdr:row>32</xdr:row>
      <xdr:rowOff>76200</xdr:rowOff>
    </xdr:from>
    <xdr:to>
      <xdr:col>6</xdr:col>
      <xdr:colOff>732367</xdr:colOff>
      <xdr:row>49</xdr:row>
      <xdr:rowOff>123825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CD1F348C-CA55-437F-AE5C-98BC7C303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60325</xdr:colOff>
      <xdr:row>1</xdr:row>
      <xdr:rowOff>41275</xdr:rowOff>
    </xdr:from>
    <xdr:to>
      <xdr:col>22</xdr:col>
      <xdr:colOff>60325</xdr:colOff>
      <xdr:row>10</xdr:row>
      <xdr:rowOff>0</xdr:rowOff>
    </xdr:to>
    <xdr:grpSp>
      <xdr:nvGrpSpPr>
        <xdr:cNvPr id="21" name="Groupe 20">
          <a:extLst>
            <a:ext uri="{FF2B5EF4-FFF2-40B4-BE49-F238E27FC236}">
              <a16:creationId xmlns:a16="http://schemas.microsoft.com/office/drawing/2014/main" id="{E64D1A7F-C939-37C9-BB17-E5579BCAF847}"/>
            </a:ext>
          </a:extLst>
        </xdr:cNvPr>
        <xdr:cNvGrpSpPr/>
      </xdr:nvGrpSpPr>
      <xdr:grpSpPr>
        <a:xfrm>
          <a:off x="11888107" y="207736"/>
          <a:ext cx="4572000" cy="1955800"/>
          <a:chOff x="5905500" y="2355932"/>
          <a:chExt cx="4572000" cy="2635250"/>
        </a:xfr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73B01377-7A26-493D-9D59-88F9F8AD7521}"/>
              </a:ext>
            </a:extLst>
          </xdr:cNvPr>
          <xdr:cNvGraphicFramePr>
            <a:graphicFrameLocks/>
          </xdr:cNvGraphicFramePr>
        </xdr:nvGraphicFramePr>
        <xdr:xfrm>
          <a:off x="5905500" y="2355932"/>
          <a:ext cx="4572000" cy="2635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TCD!S7">
        <xdr:nvSpPr>
          <xdr:cNvPr id="18" name="Rectangle 17">
            <a:extLst>
              <a:ext uri="{FF2B5EF4-FFF2-40B4-BE49-F238E27FC236}">
                <a16:creationId xmlns:a16="http://schemas.microsoft.com/office/drawing/2014/main" id="{767918D6-DECA-11B9-A8DF-A1C6F14CA845}"/>
              </a:ext>
            </a:extLst>
          </xdr:cNvPr>
          <xdr:cNvSpPr/>
        </xdr:nvSpPr>
        <xdr:spPr>
          <a:xfrm>
            <a:off x="7696200" y="3359150"/>
            <a:ext cx="993775" cy="667606"/>
          </a:xfrm>
          <a:prstGeom prst="rect">
            <a:avLst/>
          </a:prstGeom>
          <a:grpFill/>
          <a:ln w="3175"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F840CE1-464E-412D-9DBD-C7A5A3B73CCB}" type="TxLink">
              <a:rPr lang="en-US" sz="2400" b="1" i="0" u="none" strike="noStrike" kern="1200">
                <a:solidFill>
                  <a:srgbClr val="197A56"/>
                </a:solidFill>
                <a:latin typeface="Arial"/>
                <a:cs typeface="Arial"/>
              </a:rPr>
              <a:pPr algn="ctr"/>
              <a:t>100%</a:t>
            </a:fld>
            <a:endParaRPr lang="fr-FR" sz="3200" b="1" kern="1200">
              <a:solidFill>
                <a:srgbClr val="197A56"/>
              </a:solidFill>
            </a:endParaRPr>
          </a:p>
        </xdr:txBody>
      </xdr:sp>
    </xdr:grpSp>
    <xdr:clientData/>
  </xdr:twoCellAnchor>
  <xdr:twoCellAnchor>
    <xdr:from>
      <xdr:col>7</xdr:col>
      <xdr:colOff>193675</xdr:colOff>
      <xdr:row>11</xdr:row>
      <xdr:rowOff>60325</xdr:rowOff>
    </xdr:from>
    <xdr:to>
      <xdr:col>19</xdr:col>
      <xdr:colOff>88900</xdr:colOff>
      <xdr:row>31</xdr:row>
      <xdr:rowOff>152400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5623DD23-EBD7-4E16-984C-B42923ED2F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126999</xdr:colOff>
      <xdr:row>32</xdr:row>
      <xdr:rowOff>73025</xdr:rowOff>
    </xdr:from>
    <xdr:to>
      <xdr:col>19</xdr:col>
      <xdr:colOff>90999</xdr:colOff>
      <xdr:row>49</xdr:row>
      <xdr:rowOff>82550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5D947604-DF52-4000-91BB-C89CC3F99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229960</xdr:colOff>
      <xdr:row>11</xdr:row>
      <xdr:rowOff>54881</xdr:rowOff>
    </xdr:from>
    <xdr:to>
      <xdr:col>28</xdr:col>
      <xdr:colOff>695476</xdr:colOff>
      <xdr:row>31</xdr:row>
      <xdr:rowOff>92075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753F796F-2CA7-4B49-8745-709CF4762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258672</xdr:colOff>
      <xdr:row>32</xdr:row>
      <xdr:rowOff>106812</xdr:rowOff>
    </xdr:from>
    <xdr:to>
      <xdr:col>28</xdr:col>
      <xdr:colOff>756249</xdr:colOff>
      <xdr:row>49</xdr:row>
      <xdr:rowOff>123825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740C770C-7628-4834-9F6D-09EF5C637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74.766253587964" backgroundQuery="1" createdVersion="8" refreshedVersion="8" minRefreshableVersion="3" recordCount="0" supportSubquery="1" supportAdvancedDrill="1" xr:uid="{55C1437D-B636-4E1A-85BF-EDAC862989B7}">
  <cacheSource type="external" connectionId="3"/>
  <cacheFields count="2">
    <cacheField name="[categories].[categorie_produit].[categorie_produit]" caption="categorie_produit" numFmtId="0" hierarchy="9" level="1">
      <sharedItems count="4">
        <s v="Vélo de Route"/>
        <s v="Vélo électrique"/>
        <s v="VTC"/>
        <s v="VTT"/>
      </sharedItems>
    </cacheField>
    <cacheField name="[Measures].[Somme de ca]" caption="Somme de ca" numFmtId="0" hierarchy="47" level="32767"/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0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74.766254745373" backgroundQuery="1" createdVersion="8" refreshedVersion="8" minRefreshableVersion="3" recordCount="0" supportSubquery="1" supportAdvancedDrill="1" xr:uid="{AC46CAF3-B2B0-4F6F-AA53-B329E5F924A4}">
  <cacheSource type="external" connectionId="3"/>
  <cacheFields count="2">
    <cacheField name="[Measures].[Somme de Objectifs]" caption="Somme de Objectifs" numFmtId="0" hierarchy="46" level="32767"/>
    <cacheField name="[categories].[categorie_produit].[categorie_produit]" caption="categorie_produit" numFmtId="0" hierarchy="9" level="1">
      <sharedItems count="4">
        <s v="Vélo de Route"/>
        <s v="Vélo électrique"/>
        <s v="VTC"/>
        <s v="VTT"/>
      </sharedItems>
    </cacheField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1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74.788112037037" backgroundQuery="1" createdVersion="8" refreshedVersion="8" minRefreshableVersion="3" recordCount="0" supportSubquery="1" supportAdvancedDrill="1" xr:uid="{C6AEA479-75EC-4820-81AF-B2620B702D68}">
  <cacheSource type="external" connectionId="3"/>
  <cacheFields count="4">
    <cacheField name="[Measures].[Somme de ca]" caption="Somme de ca" numFmtId="0" hierarchy="47" level="32767"/>
    <cacheField name="[vendeurs].[nom].[nom]" caption="nom" numFmtId="0" hierarchy="34" level="1">
      <sharedItems count="6">
        <s v="Bohr"/>
        <s v="Curie"/>
        <s v="Einstein"/>
        <s v="Newton"/>
        <s v="Noether"/>
        <s v="Schrodinger"/>
      </sharedItems>
    </cacheField>
    <cacheField name="[Measures].[Somme de vend_objectif]" caption="Somme de vend_objectif" numFmtId="0" hierarchy="50" level="32767"/>
    <cacheField name="[categories].[categorie_produit].[categorie_produit]" caption="categorie_produit" numFmtId="0" hierarchy="9" level="1">
      <sharedItems containsSemiMixedTypes="0" containsNonDate="0" containsString="0"/>
    </cacheField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3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2" memberValueDatatype="130" unbalanced="0">
      <fieldsUsage count="2">
        <fieldUsage x="-1"/>
        <fieldUsage x="1"/>
      </fieldsUsage>
    </cacheHierarchy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90.83729826389" backgroundQuery="1" createdVersion="8" refreshedVersion="8" minRefreshableVersion="3" recordCount="0" supportSubquery="1" supportAdvancedDrill="1" xr:uid="{3FA22970-2BF9-4D4B-9933-FC4A6A708C21}">
  <cacheSource type="external" connectionId="3"/>
  <cacheFields count="4">
    <cacheField name="[Measures].[Somme de Objectifs]" caption="Somme de Objectifs" numFmtId="0" hierarchy="46" level="32767"/>
    <cacheField name="[Measures].[Somme de ca]" caption="Somme de ca" numFmtId="0" hierarchy="47" level="32767"/>
    <cacheField name="[Calendrier].[Mois].[Mois]" caption="Mois" numFmtId="0" hierarchy="4" level="1">
      <sharedItems count="12">
        <s v="janvier"/>
        <s v="février"/>
        <s v="mars"/>
        <s v="avril"/>
        <s v="mai"/>
        <s v="juin"/>
        <s v="juillet"/>
        <s v="août"/>
        <s v="septembre"/>
        <s v="octobre"/>
        <s v="novembre"/>
        <s v="décembre"/>
      </sharedItems>
    </cacheField>
    <cacheField name="[categories].[categorie_produit].[categorie_produit]" caption="categorie_produit" numFmtId="0" hierarchy="9" level="1">
      <sharedItems containsSemiMixedTypes="0" containsNonDate="0" containsString="0"/>
    </cacheField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2" memberValueDatatype="130" unbalanced="0">
      <fieldsUsage count="2">
        <fieldUsage x="-1"/>
        <fieldUsage x="2"/>
      </fieldsUsage>
    </cacheHierarchy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3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90.837298726852" backgroundQuery="1" createdVersion="8" refreshedVersion="8" minRefreshableVersion="3" recordCount="0" supportSubquery="1" supportAdvancedDrill="1" xr:uid="{BF20156B-5255-4BCF-BFC7-8FAF9DD9AAB7}">
  <cacheSource type="external" connectionId="3"/>
  <cacheFields count="4">
    <cacheField name="[Measures].[Somme de Objectifs]" caption="Somme de Objectifs" numFmtId="0" hierarchy="46" level="32767"/>
    <cacheField name="[Measures].[Somme de ca]" caption="Somme de ca" numFmtId="0" hierarchy="47" level="32767"/>
    <cacheField name="[Calendrier].[Mois].[Mois]" caption="Mois" numFmtId="0" hierarchy="4" level="1">
      <sharedItems count="12">
        <s v="janvier"/>
        <s v="février"/>
        <s v="mars"/>
        <s v="avril"/>
        <s v="mai"/>
        <s v="juin"/>
        <s v="juillet"/>
        <s v="août"/>
        <s v="septembre"/>
        <s v="octobre"/>
        <s v="novembre"/>
        <s v="décembre"/>
      </sharedItems>
    </cacheField>
    <cacheField name="[categories].[categorie_produit].[categorie_produit]" caption="categorie_produit" numFmtId="0" hierarchy="9" level="1">
      <sharedItems containsSemiMixedTypes="0" containsNonDate="0" containsString="0"/>
    </cacheField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2" memberValueDatatype="130" unbalanced="0">
      <fieldsUsage count="2">
        <fieldUsage x="-1"/>
        <fieldUsage x="2"/>
      </fieldsUsage>
    </cacheHierarchy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3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90.837299189814" backgroundQuery="1" createdVersion="8" refreshedVersion="8" minRefreshableVersion="3" recordCount="0" supportSubquery="1" supportAdvancedDrill="1" xr:uid="{E26726B1-5D93-42E3-817C-94A9A28B01B3}">
  <cacheSource type="external" connectionId="3"/>
  <cacheFields count="3">
    <cacheField name="[Measures].[Somme de Objectifs]" caption="Somme de Objectifs" numFmtId="0" hierarchy="46" level="32767"/>
    <cacheField name="[Measures].[Somme de ca]" caption="Somme de ca" numFmtId="0" hierarchy="47" level="32767"/>
    <cacheField name="[categories].[categorie_produit].[categorie_produit]" caption="categorie_produit" numFmtId="0" hierarchy="9" level="1">
      <sharedItems count="4">
        <s v="Vélo de Route"/>
        <s v="Vélo électrique"/>
        <s v="VTC"/>
        <s v="VTT"/>
      </sharedItems>
    </cacheField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2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90.837299305553" backgroundQuery="1" createdVersion="8" refreshedVersion="8" minRefreshableVersion="3" recordCount="0" supportSubquery="1" supportAdvancedDrill="1" xr:uid="{EBA20BF5-C6F9-4964-8583-A3B931ECEF03}">
  <cacheSource type="external" connectionId="3"/>
  <cacheFields count="2">
    <cacheField name="[Measures].[Nombre de vente_id]" caption="Nombre de vente_id" numFmtId="0" hierarchy="49" level="32767"/>
    <cacheField name="[categories].[categorie_produit].[categorie_produit]" caption="categorie_produit" numFmtId="0" hierarchy="9" level="1">
      <sharedItems containsSemiMixedTypes="0" containsNonDate="0" containsString="0"/>
    </cacheField>
  </cacheFields>
  <cacheHierarchies count="51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>
      <fieldsUsage count="2">
        <fieldUsage x="-1"/>
        <fieldUsage x="1"/>
      </fieldsUsage>
    </cacheHierarchy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Somme de vend_objectif]" caption="Somme de vend_objectif" measure="1" displayFolder="" measureGroup="vendeurs" count="0" hidden="1">
      <extLst>
        <ext xmlns:x15="http://schemas.microsoft.com/office/spreadsheetml/2010/11/main" uri="{B97F6D7D-B522-45F9-BDA1-12C45D357490}">
          <x15:cacheHierarchy aggregatedColumn="37"/>
        </ext>
      </extLst>
    </cacheHierarchy>
  </cacheHierarchies>
  <kpis count="0"/>
  <dimensions count="7">
    <dimension name="Calendrier" uniqueName="[Calendrier]" caption="Calendrier"/>
    <dimension name="categories" uniqueName="[categories]" caption="categories"/>
    <dimension name="data_N" uniqueName="[data_N]" caption="data_N"/>
    <dimension measure="1" name="Measures" uniqueName="[Measures]" caption="Measures"/>
    <dimension name="objectifs" uniqueName="[objectifs]" caption="objectifs"/>
    <dimension name="produits" uniqueName="[produits]" caption="produits"/>
    <dimension name="vendeurs" uniqueName="[vendeurs]" caption="vendeurs"/>
  </dimensions>
  <measureGroups count="6">
    <measureGroup name="Calendrier" caption="Calendrier"/>
    <measureGroup name="categories" caption="categories"/>
    <measureGroup name="data_N" caption="data_N"/>
    <measureGroup name="objectifs" caption="objectifs"/>
    <measureGroup name="produits" caption="produits"/>
    <measureGroup name="vendeurs" caption="vendeurs"/>
  </measureGroups>
  <maps count="13">
    <map measureGroup="0" dimension="0"/>
    <map measureGroup="1" dimension="1"/>
    <map measureGroup="2" dimension="0"/>
    <map measureGroup="2" dimension="1"/>
    <map measureGroup="2" dimension="2"/>
    <map measureGroup="2" dimension="5"/>
    <map measureGroup="2" dimension="6"/>
    <map measureGroup="3" dimension="0"/>
    <map measureGroup="3" dimension="1"/>
    <map measureGroup="3" dimension="4"/>
    <map measureGroup="4" dimension="1"/>
    <map measureGroup="4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74.766247800922" backgroundQuery="1" createdVersion="3" refreshedVersion="8" minRefreshableVersion="3" recordCount="0" supportSubquery="1" supportAdvancedDrill="1" xr:uid="{5CD927C6-194C-4E9F-8F07-6C3FE496BE0B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lendrier].[Date]" caption="Date" attribute="1" time="1" keyAttribute="1" defaultMemberUniqueName="[Calendrier].[Date].[All]" allUniqueName="[Calendrier].[Date].[All]" dimensionUniqueName="[Calendrier]" displayFolder="" count="0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2" memberValueDatatype="130" unbalanced="0"/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934186141"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my amri" refreshedDate="45674.766248263892" backgroundQuery="1" createdVersion="3" refreshedVersion="8" minRefreshableVersion="3" recordCount="0" supportSubquery="1" supportAdvancedDrill="1" xr:uid="{2FCD7F56-F7DE-4A69-8AF3-C011ACADCF9C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50">
    <cacheHierarchy uniqueName="[Calendrier].[Date]" caption="Date" attribute="1" time="1" keyAttribute="1" defaultMemberUniqueName="[Calendrier].[Date].[All]" allUniqueName="[Calendrier].[Date].[All]" dimensionUniqueName="[Calendrier]" displayFolder="" count="2" memberValueDatatype="7" unbalanced="0"/>
    <cacheHierarchy uniqueName="[Calendrier].[Année]" caption="Année" attribute="1" time="1" defaultMemberUniqueName="[Calendrier].[Année].[All]" allUniqueName="[Calendrier].[Année].[All]" dimensionUniqueName="[Calendrier]" displayFolder="" count="0" memberValueDatatype="20" unbalanced="0"/>
    <cacheHierarchy uniqueName="[Calendrier].[Hiérarchie de dates]" caption="Hiérarchie de dates" time="1" defaultMemberUniqueName="[Calendrier].[Hiérarchie de dates].[All]" allUniqueName="[Calendrier].[Hiérarchie de dates].[All]" dimensionUniqueName="[Calendrier]" displayFolder="" count="0" unbalanced="0"/>
    <cacheHierarchy uniqueName="[Calendrier].[Numéro du mois]" caption="Numéro du mois" attribute="1" time="1" defaultMemberUniqueName="[Calendrier].[Numéro du mois].[All]" allUniqueName="[Calendrier].[Numéro du mois].[All]" dimensionUniqueName="[Calendrier]" displayFolder="" count="0" memberValueDatatype="20" unbalanced="0"/>
    <cacheHierarchy uniqueName="[Calendrier].[Mois]" caption="Mois" attribute="1" time="1" defaultMemberUniqueName="[Calendrier].[Mois].[All]" allUniqueName="[Calendrier].[Mois].[All]" dimensionUniqueName="[Calendrier]" displayFolder="" count="0" memberValueDatatype="130" unbalanced="0"/>
    <cacheHierarchy uniqueName="[Calendrier].[MMM-AAAA]" caption="MMM-AAAA" attribute="1" time="1" defaultMemberUniqueName="[Calendrier].[MMM-AAAA].[All]" allUniqueName="[Calendrier].[MMM-AAAA].[All]" dimensionUniqueName="[Calendrier]" displayFolder="" count="0" memberValueDatatype="130" unbalanced="0"/>
    <cacheHierarchy uniqueName="[Calendrier].[Numéro du jour de la semaine]" caption="Numéro du jour de la semaine" attribute="1" time="1" defaultMemberUniqueName="[Calendrier].[Numéro du jour de la semaine].[All]" allUniqueName="[Calendrier].[Numéro du jour de la semaine].[All]" dimensionUniqueName="[Calendrier]" displayFolder="" count="0" memberValueDatatype="20" unbalanced="0"/>
    <cacheHierarchy uniqueName="[Calendrier].[Jour de la semaine]" caption="Jour de la semaine" attribute="1" time="1" defaultMemberUniqueName="[Calendrier].[Jour de la semaine].[All]" allUniqueName="[Calendrier].[Jour de la semaine].[All]" dimensionUniqueName="[Calendrier]" displayFolder="" count="0" memberValueDatatype="130" unbalanced="0"/>
    <cacheHierarchy uniqueName="[categories].[categorie_id]" caption="categorie_id" attribute="1" defaultMemberUniqueName="[categories].[categorie_id].[All]" allUniqueName="[categories].[categorie_id].[All]" dimensionUniqueName="[categories]" displayFolder="" count="0" memberValueDatatype="20" unbalanced="0"/>
    <cacheHierarchy uniqueName="[categories].[categorie_produit]" caption="categorie_produit" attribute="1" defaultMemberUniqueName="[categories].[categorie_produit].[All]" allUniqueName="[categories].[categorie_produit].[All]" dimensionUniqueName="[categories]" displayFolder="" count="0" memberValueDatatype="130" unbalanced="0"/>
    <cacheHierarchy uniqueName="[categories].[ca_objectif]" caption="ca_objectif" attribute="1" defaultMemberUniqueName="[categories].[ca_objectif].[All]" allUniqueName="[categories].[ca_objectif].[All]" dimensionUniqueName="[categories]" displayFolder="" count="0" memberValueDatatype="20" unbalanced="0"/>
    <cacheHierarchy uniqueName="[data_N].[vente_id]" caption="vente_id" attribute="1" defaultMemberUniqueName="[data_N].[vente_id].[All]" allUniqueName="[data_N].[vente_id].[All]" dimensionUniqueName="[data_N]" displayFolder="" count="0" memberValueDatatype="20" unbalanced="0"/>
    <cacheHierarchy uniqueName="[data_N].[date_de_vente]" caption="date_de_vente" attribute="1" time="1" defaultMemberUniqueName="[data_N].[date_de_vente].[All]" allUniqueName="[data_N].[date_de_vente].[All]" dimensionUniqueName="[data_N]" displayFolder="" count="0" memberValueDatatype="7" unbalanced="0"/>
    <cacheHierarchy uniqueName="[data_N].[vendeur_id]" caption="vendeur_id" attribute="1" defaultMemberUniqueName="[data_N].[vendeur_id].[All]" allUniqueName="[data_N].[vendeur_id].[All]" dimensionUniqueName="[data_N]" displayFolder="" count="0" memberValueDatatype="20" unbalanced="0"/>
    <cacheHierarchy uniqueName="[data_N].[produit_id]" caption="produit_id" attribute="1" defaultMemberUniqueName="[data_N].[produit_id].[All]" allUniqueName="[data_N].[produit_id].[All]" dimensionUniqueName="[data_N]" displayFolder="" count="0" memberValueDatatype="20" unbalanced="0"/>
    <cacheHierarchy uniqueName="[data_N].[produit]" caption="produit" attribute="1" defaultMemberUniqueName="[data_N].[produit].[All]" allUniqueName="[data_N].[produit].[All]" dimensionUniqueName="[data_N]" displayFolder="" count="0" memberValueDatatype="130" unbalanced="0"/>
    <cacheHierarchy uniqueName="[data_N].[quantité]" caption="quantité" attribute="1" defaultMemberUniqueName="[data_N].[quantité].[All]" allUniqueName="[data_N].[quantité].[All]" dimensionUniqueName="[data_N]" displayFolder="" count="0" memberValueDatatype="20" unbalanced="0"/>
    <cacheHierarchy uniqueName="[data_N].[prix_de_vente_unitaire]" caption="prix_de_vente_unitaire" attribute="1" defaultMemberUniqueName="[data_N].[prix_de_vente_unitaire].[All]" allUniqueName="[data_N].[prix_de_vente_unitaire].[All]" dimensionUniqueName="[data_N]" displayFolder="" count="0" memberValueDatatype="20" unbalanced="0"/>
    <cacheHierarchy uniqueName="[data_N].[discount]" caption="discount" attribute="1" defaultMemberUniqueName="[data_N].[discount].[All]" allUniqueName="[data_N].[discount].[All]" dimensionUniqueName="[data_N]" displayFolder="" count="0" memberValueDatatype="5" unbalanced="0"/>
    <cacheHierarchy uniqueName="[data_N].[ca]" caption="ca" attribute="1" defaultMemberUniqueName="[data_N].[ca].[All]" allUniqueName="[data_N].[ca].[All]" dimensionUniqueName="[data_N]" displayFolder="" count="0" memberValueDatatype="5" unbalanced="0"/>
    <cacheHierarchy uniqueName="[objectifs].[Date]" caption="Date" attribute="1" time="1" defaultMemberUniqueName="[objectifs].[Date].[All]" allUniqueName="[objectifs].[Date].[All]" dimensionUniqueName="[objectifs]" displayFolder="" count="0" memberValueDatatype="7" unbalanced="0"/>
    <cacheHierarchy uniqueName="[objectifs].[categorie]" caption="categorie" attribute="1" defaultMemberUniqueName="[objectifs].[categorie].[All]" allUniqueName="[objectifs].[categorie].[All]" dimensionUniqueName="[objectifs]" displayFolder="" count="0" memberValueDatatype="130" unbalanced="0"/>
    <cacheHierarchy uniqueName="[objectifs].[Objectifs]" caption="Objectifs" attribute="1" defaultMemberUniqueName="[objectifs].[Objectifs].[All]" allUniqueName="[objectifs].[Objectifs].[All]" dimensionUniqueName="[objectifs]" displayFolder="" count="0" memberValueDatatype="20" unbalanced="0"/>
    <cacheHierarchy uniqueName="[objectifs].[Date (mois)]" caption="Date (mois)" attribute="1" defaultMemberUniqueName="[objectifs].[Date (mois)].[All]" allUniqueName="[objectifs].[Date (mois)].[All]" dimensionUniqueName="[objectifs]" displayFolder="" count="0" memberValueDatatype="130" unbalanced="0"/>
    <cacheHierarchy uniqueName="[produits].[produit_id]" caption="produit_id" attribute="1" defaultMemberUniqueName="[produits].[produit_id].[All]" allUniqueName="[produits].[produit_id].[All]" dimensionUniqueName="[produits]" displayFolder="" count="0" memberValueDatatype="20" unbalanced="0"/>
    <cacheHierarchy uniqueName="[produits].[produit_nom]" caption="produit_nom" attribute="1" defaultMemberUniqueName="[produits].[produit_nom].[All]" allUniqueName="[produits].[produit_nom].[All]" dimensionUniqueName="[produits]" displayFolder="" count="0" memberValueDatatype="130" unbalanced="0"/>
    <cacheHierarchy uniqueName="[produits].[couleur]" caption="couleur" attribute="1" defaultMemberUniqueName="[produits].[couleur].[All]" allUniqueName="[produits].[couleur].[All]" dimensionUniqueName="[produits]" displayFolder="" count="0" memberValueDatatype="130" unbalanced="0"/>
    <cacheHierarchy uniqueName="[produits].[poids]" caption="poids" attribute="1" defaultMemberUniqueName="[produits].[poids].[All]" allUniqueName="[produits].[poids].[All]" dimensionUniqueName="[produits]" displayFolder="" count="0" memberValueDatatype="20" unbalanced="0"/>
    <cacheHierarchy uniqueName="[produits].[categorie_id]" caption="categorie_id" attribute="1" defaultMemberUniqueName="[produits].[categorie_id].[All]" allUniqueName="[produits].[categorie_id].[All]" dimensionUniqueName="[produits]" displayFolder="" count="0" memberValueDatatype="20" unbalanced="0"/>
    <cacheHierarchy uniqueName="[produits].[cout_unitaire]" caption="cout_unitaire" attribute="1" defaultMemberUniqueName="[produits].[cout_unitaire].[All]" allUniqueName="[produits].[cout_unitaire].[All]" dimensionUniqueName="[produits]" displayFolder="" count="0" memberValueDatatype="20" unbalanced="0"/>
    <cacheHierarchy uniqueName="[produits].[prix_de_vente_unitaire]" caption="prix_de_vente_unitaire" attribute="1" defaultMemberUniqueName="[produits].[prix_de_vente_unitaire].[All]" allUniqueName="[produits].[prix_de_vente_unitaire].[All]" dimensionUniqueName="[produits]" displayFolder="" count="0" memberValueDatatype="20" unbalanced="0"/>
    <cacheHierarchy uniqueName="[produits].[ca_objectif]" caption="ca_objectif" attribute="1" defaultMemberUniqueName="[produits].[ca_objectif].[All]" allUniqueName="[produits].[ca_objectif].[All]" dimensionUniqueName="[produits]" displayFolder="" count="0" memberValueDatatype="20" unbalanced="0"/>
    <cacheHierarchy uniqueName="[vendeurs].[vendeur_id]" caption="vendeur_id" attribute="1" defaultMemberUniqueName="[vendeurs].[vendeur_id].[All]" allUniqueName="[vendeurs].[vendeur_id].[All]" dimensionUniqueName="[vendeurs]" displayFolder="" count="0" memberValueDatatype="20" unbalanced="0"/>
    <cacheHierarchy uniqueName="[vendeurs].[prenom]" caption="prenom" attribute="1" defaultMemberUniqueName="[vendeurs].[prenom].[All]" allUniqueName="[vendeurs].[prenom].[All]" dimensionUniqueName="[vendeurs]" displayFolder="" count="0" memberValueDatatype="130" unbalanced="0"/>
    <cacheHierarchy uniqueName="[vendeurs].[nom]" caption="nom" attribute="1" defaultMemberUniqueName="[vendeurs].[nom].[All]" allUniqueName="[vendeurs].[nom].[All]" dimensionUniqueName="[vendeurs]" displayFolder="" count="0" memberValueDatatype="130" unbalanced="0"/>
    <cacheHierarchy uniqueName="[vendeurs].[mail]" caption="mail" attribute="1" defaultMemberUniqueName="[vendeurs].[mail].[All]" allUniqueName="[vendeurs].[mail].[All]" dimensionUniqueName="[vendeurs]" displayFolder="" count="0" memberValueDatatype="130" unbalanced="0"/>
    <cacheHierarchy uniqueName="[vendeurs].[magasin_id]" caption="magasin_id" attribute="1" defaultMemberUniqueName="[vendeurs].[magasin_id].[All]" allUniqueName="[vendeurs].[magasin_id].[All]" dimensionUniqueName="[vendeurs]" displayFolder="" count="0" memberValueDatatype="20" unbalanced="0"/>
    <cacheHierarchy uniqueName="[vendeurs].[vend_objectif]" caption="vend_objectif" attribute="1" defaultMemberUniqueName="[vendeurs].[vend_objectif].[All]" allUniqueName="[vendeurs].[vend_objectif].[All]" dimensionUniqueName="[vendeurs]" displayFolder="" count="0" memberValueDatatype="20" unbalanced="0"/>
    <cacheHierarchy uniqueName="[objectifs].[Date (index des mois)]" caption="Date (index des mois)" attribute="1" defaultMemberUniqueName="[objectifs].[Date (index des mois)].[All]" allUniqueName="[objectifs].[Date (index des mois)].[All]" dimensionUniqueName="[objectifs]" displayFolder="" count="0" memberValueDatatype="20" unbalanced="0" hidden="1"/>
    <cacheHierarchy uniqueName="[Measures].[__XL_Count data_N]" caption="__XL_Count data_N" measure="1" displayFolder="" measureGroup="data_N" count="0" hidden="1"/>
    <cacheHierarchy uniqueName="[Measures].[__XL_Count objectifs]" caption="__XL_Count objectifs" measure="1" displayFolder="" measureGroup="objectifs" count="0" hidden="1"/>
    <cacheHierarchy uniqueName="[Measures].[__XL_Count categories]" caption="__XL_Count categories" measure="1" displayFolder="" measureGroup="categories" count="0" hidden="1"/>
    <cacheHierarchy uniqueName="[Measures].[__XL_Count produits]" caption="__XL_Count produits" measure="1" displayFolder="" measureGroup="produits" count="0" hidden="1"/>
    <cacheHierarchy uniqueName="[Measures].[__XL_Count Calendrier]" caption="__XL_Count Calendrier" measure="1" displayFolder="" measureGroup="Calendrier" count="0" hidden="1"/>
    <cacheHierarchy uniqueName="[Measures].[__XL_Count vendeurs]" caption="__XL_Count vendeurs" measure="1" displayFolder="" measureGroup="vendeurs" count="0" hidden="1"/>
    <cacheHierarchy uniqueName="[Measures].[__Aucune mesure définie]" caption="__Aucune mesure définie" measure="1" displayFolder="" count="0" hidden="1"/>
    <cacheHierarchy uniqueName="[Measures].[Somme de Objectifs]" caption="Somme de Objectifs" measure="1" displayFolder="" measureGroup="objectifs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omme de ca]" caption="Somme de ca" measure="1" displayFolder="" measureGroup="data_N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vente_id]" caption="Somm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[Measures].[Nombre de vente_id]" caption="Nombre de vente_id" measure="1" displayFolder="" measureGroup="data_N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extLst>
    <ext xmlns:x14="http://schemas.microsoft.com/office/spreadsheetml/2009/9/main" uri="{725AE2AE-9491-48be-B2B4-4EB974FC3084}">
      <x14:pivotCacheDefinition pivotCacheId="986834434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D4DBCE-2219-4C9E-9B58-497D8687C96A}" name="Tableau croisé dynamique7" cacheId="2" applyNumberFormats="0" applyBorderFormats="0" applyFontFormats="0" applyPatternFormats="0" applyAlignmentFormats="0" applyWidthHeightFormats="1" dataCaption="Valeurs" tag="c6df30f5-fe63-47ea-b0b5-068e582ba77f" updatedVersion="8" minRefreshableVersion="5" useAutoFormatting="1" itemPrintTitles="1" createdVersion="8" indent="0" outline="1" outlineData="1" multipleFieldFilters="0" chartFormat="11" rowHeaderCaption="Vendeurs">
  <location ref="I10:K17" firstHeaderRow="0" firstDataRow="1" firstDataCol="1"/>
  <pivotFields count="4">
    <pivotField dataField="1" subtotalTop="0" showAll="0" defaultSubtotal="0"/>
    <pivotField axis="axisRow" allDrilled="1" subtotalTop="0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A Objectifs" fld="2" baseField="0" baseItem="0"/>
    <dataField name="CA Réel" fld="0" baseField="0" baseItem="0"/>
  </dataFields>
  <formats count="1">
    <format dxfId="5">
      <pivotArea outline="0" collapsedLevelsAreSubtotals="1" fieldPosition="0"/>
    </format>
  </formats>
  <chartFormats count="4"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categories].[categorie_produit].&amp;[VTC]"/>
      </members>
    </pivotHierarchy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/>
    <pivotHierarchy dragToData="1" caption="CA Objectifs"/>
  </pivotHierarchies>
  <pivotTableStyleInfo name="PivotStyleLight13" showRowHeaders="1" showColHeaders="1" showRowStripes="0" showColStripes="0" showLastColumn="1"/>
  <rowHierarchiesUsage count="1">
    <rowHierarchyUsage hierarchyUsage="3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  <x15:activeTabTopLevelEntity name="[categories]"/>
        <x15:activeTabTopLevelEntity name="[vendeur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6E8FF6-F444-4AE4-A06C-DB38FE79BAE9}" name="Tableau croisé dynamique5" cacheId="1" applyNumberFormats="0" applyBorderFormats="0" applyFontFormats="0" applyPatternFormats="0" applyAlignmentFormats="0" applyWidthHeightFormats="1" dataCaption="Valeurs" tag="faaff1aa-cd48-4dab-87e5-9ac586d457c3" updatedVersion="8" minRefreshableVersion="5" useAutoFormatting="1" subtotalHiddenItems="1" itemPrintTitles="1" createdVersion="8" indent="0" outline="1" outlineData="1" multipleFieldFilters="0" chartFormat="11" rowHeaderCaption="Mois">
  <location ref="M3:N8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A Objectifs" fld="0" baseField="0" baseItem="0"/>
  </dataFields>
  <formats count="1">
    <format dxfId="6">
      <pivotArea outline="0" collapsedLevelsAreSubtotals="1" fieldPosition="0"/>
    </format>
  </formats>
  <chartFormats count="5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  <x15:activeTabTopLevelEntity name="[categori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E5FD8E-31A5-40F8-8348-E59ED0DD5C1D}" name="Tableau croisé dynamique2" cacheId="59" applyNumberFormats="0" applyBorderFormats="0" applyFontFormats="0" applyPatternFormats="0" applyAlignmentFormats="0" applyWidthHeightFormats="1" dataCaption="Valeurs" tag="6fd39616-971a-4b2e-9d66-48cf8685bf3f" updatedVersion="8" minRefreshableVersion="5" useAutoFormatting="1" itemPrintTitles="1" createdVersion="8" indent="0" outline="1" outlineData="1" multipleFieldFilters="0" chartFormat="6" rowHeaderCaption="Mois">
  <location ref="A3:C16" firstHeaderRow="0" firstDataRow="1" firstDataCol="1"/>
  <pivotFields count="4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llDrilled="1" subtotalTop="0" showAll="0" dataSourceSort="1" defaultSubtotal="0" defaultAttributeDrillState="1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A Objectifs" fld="0" baseField="0" baseItem="0"/>
    <dataField name="CA Réel" fld="1" baseField="0" baseItem="0"/>
  </dataFields>
  <formats count="1">
    <format dxfId="7">
      <pivotArea outline="0" collapsedLevelsAreSubtotals="1" fieldPosition="0"/>
    </format>
  </formats>
  <chartFormats count="2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  <x15:activeTabTopLevelEntity name="[categori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B1F559-4142-433C-879A-0924A8EF9150}" name="Tableau croisé dynamique1" cacheId="0" applyNumberFormats="0" applyBorderFormats="0" applyFontFormats="0" applyPatternFormats="0" applyAlignmentFormats="0" applyWidthHeightFormats="1" dataCaption="Valeurs" tag="29a10283-5f83-49c5-8dba-c38acf2ac284" updatedVersion="8" minRefreshableVersion="5" useAutoFormatting="1" itemPrintTitles="1" createdVersion="8" indent="0" outline="1" outlineData="1" multipleFieldFilters="0" chartFormat="10" rowHeaderCaption="Mois">
  <location ref="M10:N15" firstHeaderRow="1" firstDataRow="1" firstDataCol="1"/>
  <pivotFields count="2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A Réel" fld="1" baseField="0" baseItem="0"/>
  </dataFields>
  <formats count="1">
    <format dxfId="8">
      <pivotArea outline="0" collapsedLevelsAreSubtotals="1" fieldPosition="0"/>
    </format>
  </formats>
  <chartFormats count="5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  <x15:activeTabTopLevelEntity name="[categori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853EFA-4198-4D06-9D2E-6D52B6566FF9}" name="Tableau croisé dynamique6" cacheId="68" applyNumberFormats="0" applyBorderFormats="0" applyFontFormats="0" applyPatternFormats="0" applyAlignmentFormats="0" applyWidthHeightFormats="1" dataCaption="Valeurs" tag="6ab43afd-6214-464a-962d-ac452b01c8e1" updatedVersion="8" minRefreshableVersion="5" useAutoFormatting="1" itemPrintTitles="1" createdVersion="8" indent="0" outline="1" outlineData="1" multipleFieldFilters="0" rowHeaderCaption="Mois">
  <location ref="P3:P4" firstHeaderRow="1" firstDataRow="1" firstDataCol="0"/>
  <pivotFields count="2"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Items count="1">
    <i/>
  </colItems>
  <dataFields count="1">
    <dataField name="Nombre de ventes" fld="0" subtotal="count" baseField="0" baseItem="0" numFmtId="1"/>
  </dataFields>
  <formats count="1">
    <format dxfId="9">
      <pivotArea outline="0" collapsedLevelsAreSubtotals="1" fieldPosition="0"/>
    </format>
  </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 caption="Nombre de ventes"/>
    <pivotHierarchy dragToData="1"/>
  </pivotHierarchies>
  <pivotTableStyleInfo name="PivotStyleLight1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  <x15:activeTabTopLevelEntity name="[categori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1B81BA-02DA-4854-BE03-8D69274172E4}" name="Tableau croisé dynamique4" cacheId="65" applyNumberFormats="0" applyBorderFormats="0" applyFontFormats="0" applyPatternFormats="0" applyAlignmentFormats="0" applyWidthHeightFormats="1" dataCaption="Valeurs" tag="39638052-cf59-46ad-85c5-d0c1933e3cd6" updatedVersion="8" minRefreshableVersion="5" useAutoFormatting="1" itemPrintTitles="1" createdVersion="8" indent="0" outline="1" outlineData="1" multipleFieldFilters="0" chartFormat="8" rowHeaderCaption="Mois">
  <location ref="I3:K8" firstHeaderRow="0" firstDataRow="1" firstDataCol="1"/>
  <pivotFields count="3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A Objectifs" fld="0" baseField="0" baseItem="0"/>
    <dataField name="CA Réel" fld="1" baseField="0" baseItem="0"/>
  </dataFields>
  <formats count="1">
    <format dxfId="10">
      <pivotArea outline="0" collapsedLevelsAreSubtotals="1" fieldPosition="0"/>
    </format>
  </formats>
  <chartFormats count="2"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  <x15:activeTabTopLevelEntity name="[categori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D44FC3-7546-4917-B941-4A602CB5F48C}" name="Tableau croisé dynamique3" cacheId="62" applyNumberFormats="0" applyBorderFormats="0" applyFontFormats="0" applyPatternFormats="0" applyAlignmentFormats="0" applyWidthHeightFormats="1" dataCaption="Valeurs" tag="998cc0e0-9503-405a-b948-b30b989699e4" updatedVersion="8" minRefreshableVersion="5" useAutoFormatting="1" itemPrintTitles="1" createdVersion="8" indent="0" outline="1" outlineData="1" multipleFieldFilters="0" chartFormat="6" rowHeaderCaption="Mois">
  <location ref="E3:G16" firstHeaderRow="0" firstDataRow="1" firstDataCol="1"/>
  <pivotFields count="4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llDrilled="1" subtotalTop="0" showAll="0" dataSourceSort="1" defaultSubtotal="0" defaultAttributeDrillState="1"/>
  </pivotFields>
  <rowFields count="1">
    <field x="2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CA Objectifs" fld="0" showDataAs="runTotal" baseField="2" baseItem="0"/>
    <dataField name="CA Réel" fld="1" showDataAs="runTotal" baseField="2" baseItem="0"/>
  </dataFields>
  <formats count="1">
    <format dxfId="11">
      <pivotArea outline="0" collapsedLevelsAreSubtotals="1" fieldPosition="0"/>
    </format>
  </formats>
  <chartFormats count="26">
    <chartFormat chart="2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6">
      <pivotArea type="data" outline="0" fieldPosition="0">
        <references count="2">
          <reference field="4294967294" count="1" selected="0">
            <x v="1"/>
          </reference>
          <reference field="2" count="1" selected="0">
            <x v="10"/>
          </reference>
        </references>
      </pivotArea>
    </chartFormat>
    <chartFormat chart="2" format="7">
      <pivotArea type="data" outline="0" fieldPosition="0">
        <references count="2">
          <reference field="4294967294" count="1" selected="0">
            <x v="1"/>
          </reference>
          <reference field="2" count="1" selected="0">
            <x v="9"/>
          </reference>
        </references>
      </pivotArea>
    </chartFormat>
    <chartFormat chart="2" format="8">
      <pivotArea type="data" outline="0" fieldPosition="0">
        <references count="2">
          <reference field="4294967294" count="1" selected="0">
            <x v="1"/>
          </reference>
          <reference field="2" count="1" selected="0">
            <x v="8"/>
          </reference>
        </references>
      </pivotArea>
    </chartFormat>
    <chartFormat chart="2" format="9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2" format="10">
      <pivotArea type="data" outline="0" fieldPosition="0">
        <references count="2">
          <reference field="4294967294" count="1" selected="0">
            <x v="1"/>
          </reference>
          <reference field="2" count="1" selected="0">
            <x v="6"/>
          </reference>
        </references>
      </pivotArea>
    </chartFormat>
    <chartFormat chart="2" format="11">
      <pivotArea type="data" outline="0" fieldPosition="0">
        <references count="2">
          <reference field="4294967294" count="1" selected="0">
            <x v="1"/>
          </reference>
          <reference field="2" count="1" selected="0">
            <x v="5"/>
          </reference>
        </references>
      </pivotArea>
    </chartFormat>
    <chartFormat chart="2" format="12">
      <pivotArea type="data" outline="0" fieldPosition="0">
        <references count="2">
          <reference field="4294967294" count="1" selected="0">
            <x v="1"/>
          </reference>
          <reference field="2" count="1" selected="0">
            <x v="4"/>
          </reference>
        </references>
      </pivotArea>
    </chartFormat>
    <chartFormat chart="2" format="13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2" format="14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2" format="15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2" format="16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1"/>
          </reference>
          <reference field="2" count="1" selected="0">
            <x v="11"/>
          </reference>
        </references>
      </pivotArea>
    </chartFormat>
    <chartFormat chart="2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2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2" format="20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2" format="2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2" format="22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2" format="23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2" format="24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2" format="25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2" format="26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2" format="27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2" format="28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2" format="29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</chartFormats>
  <pivotHierarchies count="51"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CA Objectifs"/>
    <pivotHierarchy dragToData="1" caption="CA Réel"/>
    <pivotHierarchy dragToData="1"/>
    <pivotHierarchy dragToData="1"/>
    <pivotHierarchy dragToData="1"/>
  </pivotHierarchies>
  <pivotTableStyleInfo name="PivotStyleLight13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data_N]"/>
        <x15:activeTabTopLevelEntity name="[objectifs]"/>
        <x15:activeTabTopLevelEntity name="[Calendrie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ategorie_produit" xr10:uid="{D320FE38-505D-450A-A4DB-100BDF62DFC4}" sourceName="[categories].[categorie_produit]">
  <pivotTables>
    <pivotTable tabId="28" name="Tableau croisé dynamique2"/>
    <pivotTable tabId="28" name="Tableau croisé dynamique3"/>
    <pivotTable tabId="28" name="Tableau croisé dynamique4"/>
    <pivotTable tabId="28" name="Tableau croisé dynamique6"/>
  </pivotTables>
  <data>
    <olap pivotCacheId="1934186141">
      <levels count="2">
        <level uniqueName="[categories].[categorie_produit].[(All)]" sourceCaption="(All)" count="0"/>
        <level uniqueName="[categories].[categorie_produit].[categorie_produit]" sourceCaption="categorie_produit" count="4">
          <ranges>
            <range startItem="0">
              <i n="[categories].[categorie_produit].&amp;[Vélo de Route]" c="Vélo de Route"/>
              <i n="[categories].[categorie_produit].&amp;[Vélo électrique]" c="Vélo électrique"/>
              <i n="[categories].[categorie_produit].&amp;[VTC]" c="VTC"/>
              <i n="[categories].[categorie_produit].&amp;[VTT]" c="VTT"/>
            </range>
          </ranges>
        </level>
      </levels>
      <selections count="1">
        <selection n="[categories].[categorie_produit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ategorie_produit" xr10:uid="{7D73B1CC-A1DF-468A-A6B9-0274E2F88FA0}" cache="Segment_categorie_produit" caption="categorie_produit" columnCount="4" level="1" style="Perso_cas" rowHeight="648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98D753-402C-480A-BFF0-F9100AFA3F0D}" name="categories" displayName="categories" ref="A1:C5" totalsRowShown="0" headerRowDxfId="37">
  <autoFilter ref="A1:C5" xr:uid="{F098D753-402C-480A-BFF0-F9100AFA3F0D}"/>
  <tableColumns count="3">
    <tableColumn id="1" xr3:uid="{53D90F5D-C894-4CA7-86B4-224ABE92CA1C}" name="categorie_id"/>
    <tableColumn id="2" xr3:uid="{A6C1146D-EF9A-4ADF-804D-9C189AA2A5C7}" name="categorie_produit" dataDxfId="36"/>
    <tableColumn id="3" xr3:uid="{731CDCD0-7CBD-4A9B-A124-3E7B9B7B09DC}" name="ca_objectif" dataDxfId="3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F414D-5DC3-43BC-AE82-69ECF6292C0D}" name="produits" displayName="produits" ref="A1:H18" totalsRowShown="0" headerRowDxfId="34">
  <autoFilter ref="A1:H18" xr:uid="{E0FF414D-5DC3-43BC-AE82-69ECF6292C0D}"/>
  <tableColumns count="8">
    <tableColumn id="1" xr3:uid="{F84003DA-BE60-414C-9DE5-773C5BB16823}" name="produit_id"/>
    <tableColumn id="2" xr3:uid="{5D5251BB-6551-43ED-BF4C-C616C93296C5}" name="produit_nom" dataDxfId="33"/>
    <tableColumn id="3" xr3:uid="{2ECBEF9A-24FC-41CC-98F3-A9D6B9BF8491}" name="couleur" dataDxfId="32"/>
    <tableColumn id="4" xr3:uid="{7B1B8200-4571-441A-89B5-BDCDFA62C953}" name="poids" dataDxfId="31"/>
    <tableColumn id="5" xr3:uid="{15257BF2-964A-4399-B3AC-71AD0EA7B803}" name="categorie_id"/>
    <tableColumn id="6" xr3:uid="{768B998A-452D-4898-8D4A-38EED5137DE1}" name="cout_unitaire" dataCellStyle="Monétaire"/>
    <tableColumn id="7" xr3:uid="{D3F287B7-4213-4217-8659-02A600028F55}" name="prix_de_vente_unitaire" dataCellStyle="Monétaire"/>
    <tableColumn id="8" xr3:uid="{1A3D0996-1AFC-40B8-9353-0E2AFA33B92E}" name="ca_objectif" dataCellStyle="Monétair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D01852-3779-4CD3-906D-ADF02BB09914}" name="vendeurs" displayName="vendeurs" ref="A1:F7" totalsRowShown="0" headerRowDxfId="30">
  <autoFilter ref="A1:F7" xr:uid="{C2D01852-3779-4CD3-906D-ADF02BB09914}"/>
  <tableColumns count="6">
    <tableColumn id="1" xr3:uid="{90CDB762-E5BE-4D24-BCE7-DE6A831D6AE8}" name="vendeur_id"/>
    <tableColumn id="2" xr3:uid="{09C470E9-6C6A-4F99-BF89-D257845C5E92}" name="prenom"/>
    <tableColumn id="3" xr3:uid="{F063064F-0354-4BF7-A4D8-19E8950A34FA}" name="nom"/>
    <tableColumn id="4" xr3:uid="{A27E5850-0FDE-4F6B-852C-9B171B282D14}" name="mail">
      <calculatedColumnFormula>LOWER(B2&amp;"."&amp;C2&amp;"@jaimeexcel.com")</calculatedColumnFormula>
    </tableColumn>
    <tableColumn id="5" xr3:uid="{93820F4A-99AC-4AE4-AD80-DDA8F29B8C5A}" name="magasin_id"/>
    <tableColumn id="6" xr3:uid="{2DD97680-CA96-414B-BD95-8EB4D3DCA84D}" name="vend_objectif" dataCellStyle="Monétair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6C6181-1300-4E82-B891-54126072FD7A}" name="magasins" displayName="magasins" ref="A1:C4" totalsRowShown="0" headerRowDxfId="29">
  <autoFilter ref="A1:C4" xr:uid="{D66C6181-1300-4E82-B891-54126072FD7A}"/>
  <tableColumns count="3">
    <tableColumn id="1" xr3:uid="{D7155BF0-0CC7-4DE0-996C-6ADBE0D55074}" name="magasin_id"/>
    <tableColumn id="2" xr3:uid="{29CF638D-3CEB-4F4F-B8E1-C30EAA7E6186}" name="Nom" dataDxfId="28"/>
    <tableColumn id="3" xr3:uid="{8058A062-0282-4803-8F0C-2F1B7FD3A194}" name="mag_objectif" dataCellStyle="Monétair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74F62FF-25E5-4852-A7E0-6A47116C9B8C}" name="objectifs" displayName="objectifs" ref="A1:C49" totalsRowShown="0" headerRowDxfId="27">
  <autoFilter ref="A1:C49" xr:uid="{074F62FF-25E5-4852-A7E0-6A47116C9B8C}"/>
  <tableColumns count="3">
    <tableColumn id="1" xr3:uid="{A6C29A0A-CF03-4722-B513-1A00CA7C6DAB}" name="Date" dataDxfId="26"/>
    <tableColumn id="2" xr3:uid="{550A150A-6B4F-471A-A7E3-E60C54165407}" name="categorie" dataDxfId="25"/>
    <tableColumn id="3" xr3:uid="{C4744217-9298-4FC3-A4C1-7F8136A87ADB}" name="Objectifs" dataDxfId="24" dataCellStyle="Monétair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92C7BEE-CD37-4389-8F14-307876868A32}" name="data_N" displayName="data_N" ref="A1:I400" totalsRowShown="0" headerRowDxfId="23" dataDxfId="22">
  <autoFilter ref="A1:I400" xr:uid="{D92C7BEE-CD37-4389-8F14-307876868A32}"/>
  <tableColumns count="9">
    <tableColumn id="1" xr3:uid="{448098AC-EDC1-4AFC-8EC3-EF05A6DA079A}" name="vente_id" dataDxfId="21"/>
    <tableColumn id="2" xr3:uid="{F7CB9251-9C00-4BB5-82E7-F52D16CC4A3B}" name="date_de_vente" dataDxfId="20"/>
    <tableColumn id="3" xr3:uid="{42857A22-64E2-47D2-A10F-0F7E05A527D9}" name="vendeur_id" dataDxfId="19"/>
    <tableColumn id="4" xr3:uid="{3B1E96CD-448A-4527-B873-E89623B47871}" name="produit_id" dataDxfId="18"/>
    <tableColumn id="5" xr3:uid="{FB20B977-075A-4F78-BAEC-219A0E1B67AF}" name="produit" dataDxfId="17">
      <calculatedColumnFormula>_xlfn.XLOOKUP('Base N'!$D2,Produits!A:A,Produits!B:B)</calculatedColumnFormula>
    </tableColumn>
    <tableColumn id="6" xr3:uid="{33A01C7F-6D32-4B86-826F-DAD22DD02980}" name="quantité" dataDxfId="16"/>
    <tableColumn id="7" xr3:uid="{094D0016-7800-47EC-BAD3-8C04B279C367}" name="prix_de_vente_unitaire" dataDxfId="15" dataCellStyle="Monétaire">
      <calculatedColumnFormula>_xlfn.XLOOKUP('Base N'!$D2,Produits!A:A,Produits!G:G)</calculatedColumnFormula>
    </tableColumn>
    <tableColumn id="8" xr3:uid="{5B091DEE-2E1F-4804-995D-48920971426A}" name="discount" dataDxfId="14" dataCellStyle="Pourcentage"/>
    <tableColumn id="9" xr3:uid="{9E2B1963-7C18-412C-913E-93CB1E47D67C}" name="ca" dataDxfId="13">
      <calculatedColumnFormula>data_N[[#This Row],[quantité]]*data_N[[#This Row],[prix_de_vente_unitaire]]*(1-data_N[[#This Row],[discount]])</calculatedColumnFormula>
    </tableColumn>
  </tableColumns>
  <tableStyleInfo name="TableStyleLight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F0BFF2-B14F-42A3-8F9B-8D3080C8A687}" name="data_N1" displayName="data_N1" ref="A1:H379" totalsRowShown="0">
  <autoFilter ref="A1:H379" xr:uid="{D0F0BFF2-B14F-42A3-8F9B-8D3080C8A687}"/>
  <tableColumns count="8">
    <tableColumn id="1" xr3:uid="{ECB10B5B-C5C4-49D2-A31A-E6315487AE8C}" name="vente_id"/>
    <tableColumn id="2" xr3:uid="{C4FA559C-A2FD-45D8-90DE-FDDB14B25B63}" name="date_de_vente" dataDxfId="12"/>
    <tableColumn id="3" xr3:uid="{FFCDD65D-B791-48AC-AD3F-B61A0319DD40}" name="vendeur_id"/>
    <tableColumn id="4" xr3:uid="{9CE6A8A9-1CF0-4C98-A75A-432E6399174A}" name="produit_id"/>
    <tableColumn id="5" xr3:uid="{31192886-C9A2-47C6-8677-BC935269FCDF}" name="produit"/>
    <tableColumn id="6" xr3:uid="{FCFA61A4-A4BA-41BC-8E7F-1783587947A5}" name="quantité"/>
    <tableColumn id="7" xr3:uid="{95715269-4542-42B8-8331-876862ADFFDC}" name="prix_de_vente_unitaire" dataCellStyle="Monétaire"/>
    <tableColumn id="8" xr3:uid="{865987DB-3C20-4BB4-95C8-A347C6077609}" name="dis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_Date" xr10:uid="{4BAB2A69-5787-4487-91AA-B3139C277CC4}" sourceName="[Calendrier].[Date]">
  <pivotTables>
    <pivotTable tabId="28" name="Tableau croisé dynamique2"/>
    <pivotTable tabId="28" name="Tableau croisé dynamique1"/>
    <pivotTable tabId="28" name="Tableau croisé dynamique3"/>
    <pivotTable tabId="28" name="Tableau croisé dynamique4"/>
    <pivotTable tabId="28" name="Tableau croisé dynamique5"/>
    <pivotTable tabId="28" name="Tableau croisé dynamique6"/>
    <pivotTable tabId="28" name="Tableau croisé dynamique7"/>
  </pivotTables>
  <state minimalRefreshVersion="6" lastRefreshVersion="6" pivotCacheId="986834434" filterType="unknown">
    <bounds startDate="2024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" xr10:uid="{BED154AC-65DE-44A9-A798-798C14F9F75E}" cache="Chronologie_Date" caption="Date" level="2" selectionLevel="2" scrollPosition="2024-01-01T00:00:00" style="Chrono_perso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9386-A4F4-44B6-BD9F-0CEAC03A4145}">
  <dimension ref="A1:E8"/>
  <sheetViews>
    <sheetView tabSelected="1" workbookViewId="0">
      <selection activeCell="L17" sqref="L17"/>
    </sheetView>
  </sheetViews>
  <sheetFormatPr baseColWidth="10" defaultRowHeight="12.5" x14ac:dyDescent="0.25"/>
  <cols>
    <col min="1" max="1" width="13.36328125" customWidth="1"/>
    <col min="2" max="2" width="18" customWidth="1"/>
    <col min="3" max="3" width="23.36328125" bestFit="1" customWidth="1"/>
    <col min="4" max="4" width="18.7265625" bestFit="1" customWidth="1"/>
  </cols>
  <sheetData>
    <row r="1" spans="1:5" x14ac:dyDescent="0.25">
      <c r="A1" s="1" t="s">
        <v>9</v>
      </c>
      <c r="B1" s="1" t="s">
        <v>10</v>
      </c>
      <c r="C1" s="1" t="s">
        <v>55</v>
      </c>
      <c r="D1" s="2"/>
    </row>
    <row r="2" spans="1:5" x14ac:dyDescent="0.25">
      <c r="A2">
        <v>1</v>
      </c>
      <c r="B2" s="1" t="s">
        <v>4</v>
      </c>
      <c r="C2" s="3">
        <v>540000</v>
      </c>
      <c r="D2" s="3"/>
      <c r="E2" s="3"/>
    </row>
    <row r="3" spans="1:5" x14ac:dyDescent="0.25">
      <c r="A3">
        <v>2</v>
      </c>
      <c r="B3" s="1" t="s">
        <v>2</v>
      </c>
      <c r="C3" s="3">
        <v>465000</v>
      </c>
      <c r="D3" s="3"/>
      <c r="E3" s="3"/>
    </row>
    <row r="4" spans="1:5" x14ac:dyDescent="0.25">
      <c r="A4">
        <v>3</v>
      </c>
      <c r="B4" s="1" t="s">
        <v>1</v>
      </c>
      <c r="C4" s="3">
        <v>345000</v>
      </c>
      <c r="D4" s="3"/>
      <c r="E4" s="3"/>
    </row>
    <row r="5" spans="1:5" x14ac:dyDescent="0.25">
      <c r="A5">
        <v>4</v>
      </c>
      <c r="B5" s="1" t="s">
        <v>0</v>
      </c>
      <c r="C5" s="3">
        <v>66000</v>
      </c>
      <c r="D5" s="3"/>
      <c r="E5" s="3"/>
    </row>
    <row r="8" spans="1:5" x14ac:dyDescent="0.25">
      <c r="C8" s="22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2132-2B5C-4FAC-8B2C-EEA6F0DE0CBA}">
  <dimension ref="A1:H18"/>
  <sheetViews>
    <sheetView workbookViewId="0">
      <selection activeCell="D22" sqref="D22"/>
    </sheetView>
  </sheetViews>
  <sheetFormatPr baseColWidth="10" defaultRowHeight="12.5" x14ac:dyDescent="0.25"/>
  <cols>
    <col min="1" max="1" width="11.54296875" customWidth="1"/>
    <col min="2" max="2" width="20.453125" bestFit="1" customWidth="1"/>
    <col min="3" max="3" width="9.26953125" customWidth="1"/>
    <col min="4" max="4" width="7.54296875" customWidth="1"/>
    <col min="5" max="5" width="13.36328125" customWidth="1"/>
    <col min="6" max="6" width="14.08984375" customWidth="1"/>
    <col min="7" max="7" width="22.36328125" customWidth="1"/>
    <col min="8" max="8" width="12.7265625" bestFit="1" customWidth="1"/>
  </cols>
  <sheetData>
    <row r="1" spans="1:8" x14ac:dyDescent="0.25">
      <c r="A1" s="1" t="s">
        <v>3</v>
      </c>
      <c r="B1" s="1" t="s">
        <v>12</v>
      </c>
      <c r="C1" s="1" t="s">
        <v>13</v>
      </c>
      <c r="D1" s="1" t="s">
        <v>14</v>
      </c>
      <c r="E1" s="1" t="s">
        <v>9</v>
      </c>
      <c r="F1" s="2" t="s">
        <v>37</v>
      </c>
      <c r="G1" s="2" t="s">
        <v>5</v>
      </c>
      <c r="H1" s="1" t="s">
        <v>55</v>
      </c>
    </row>
    <row r="2" spans="1:8" x14ac:dyDescent="0.25">
      <c r="A2">
        <v>1</v>
      </c>
      <c r="B2" s="1" t="s">
        <v>11</v>
      </c>
      <c r="C2" s="1" t="s">
        <v>15</v>
      </c>
      <c r="D2">
        <v>28</v>
      </c>
      <c r="E2">
        <v>1</v>
      </c>
      <c r="F2" s="11">
        <v>1900</v>
      </c>
      <c r="G2" s="11">
        <v>7500</v>
      </c>
      <c r="H2" s="11">
        <v>180000</v>
      </c>
    </row>
    <row r="3" spans="1:8" x14ac:dyDescent="0.25">
      <c r="A3">
        <v>2</v>
      </c>
      <c r="B3" s="1" t="s">
        <v>18</v>
      </c>
      <c r="C3" s="1" t="s">
        <v>16</v>
      </c>
      <c r="D3">
        <v>25</v>
      </c>
      <c r="E3">
        <v>1</v>
      </c>
      <c r="F3" s="11">
        <v>2000</v>
      </c>
      <c r="G3" s="11">
        <v>7800</v>
      </c>
      <c r="H3" s="11">
        <v>180000</v>
      </c>
    </row>
    <row r="4" spans="1:8" x14ac:dyDescent="0.25">
      <c r="A4">
        <v>3</v>
      </c>
      <c r="B4" s="1" t="s">
        <v>19</v>
      </c>
      <c r="C4" s="1" t="s">
        <v>17</v>
      </c>
      <c r="D4">
        <v>25</v>
      </c>
      <c r="E4">
        <v>1</v>
      </c>
      <c r="F4" s="11">
        <v>2000</v>
      </c>
      <c r="G4" s="11">
        <v>7700</v>
      </c>
      <c r="H4" s="11">
        <v>180000</v>
      </c>
    </row>
    <row r="5" spans="1:8" x14ac:dyDescent="0.25">
      <c r="A5">
        <v>4</v>
      </c>
      <c r="B5" s="1" t="s">
        <v>30</v>
      </c>
      <c r="C5" s="1" t="s">
        <v>15</v>
      </c>
      <c r="D5">
        <v>8</v>
      </c>
      <c r="E5">
        <v>2</v>
      </c>
      <c r="F5" s="11">
        <v>1050</v>
      </c>
      <c r="G5" s="11">
        <v>3700</v>
      </c>
      <c r="H5" s="11">
        <v>120000</v>
      </c>
    </row>
    <row r="6" spans="1:8" x14ac:dyDescent="0.25">
      <c r="A6">
        <v>5</v>
      </c>
      <c r="B6" s="1" t="s">
        <v>31</v>
      </c>
      <c r="C6" s="1" t="s">
        <v>16</v>
      </c>
      <c r="D6">
        <v>8</v>
      </c>
      <c r="E6">
        <v>2</v>
      </c>
      <c r="F6" s="11">
        <v>1100</v>
      </c>
      <c r="G6" s="11">
        <v>3900</v>
      </c>
      <c r="H6" s="11">
        <v>120000</v>
      </c>
    </row>
    <row r="7" spans="1:8" x14ac:dyDescent="0.25">
      <c r="A7">
        <v>6</v>
      </c>
      <c r="B7" s="1" t="s">
        <v>32</v>
      </c>
      <c r="C7" s="1" t="s">
        <v>17</v>
      </c>
      <c r="D7">
        <v>8</v>
      </c>
      <c r="E7">
        <v>2</v>
      </c>
      <c r="F7" s="11">
        <v>1100</v>
      </c>
      <c r="G7" s="11">
        <v>3900</v>
      </c>
      <c r="H7" s="11">
        <v>75000</v>
      </c>
    </row>
    <row r="8" spans="1:8" x14ac:dyDescent="0.25">
      <c r="A8">
        <v>7</v>
      </c>
      <c r="B8" s="1" t="s">
        <v>33</v>
      </c>
      <c r="C8" s="1" t="s">
        <v>20</v>
      </c>
      <c r="D8">
        <v>8</v>
      </c>
      <c r="E8">
        <v>2</v>
      </c>
      <c r="F8" s="11">
        <v>1100</v>
      </c>
      <c r="G8" s="11">
        <v>3900</v>
      </c>
      <c r="H8" s="11">
        <v>75000</v>
      </c>
    </row>
    <row r="9" spans="1:8" x14ac:dyDescent="0.25">
      <c r="A9">
        <v>8</v>
      </c>
      <c r="B9" s="1" t="s">
        <v>34</v>
      </c>
      <c r="C9" s="1" t="s">
        <v>21</v>
      </c>
      <c r="D9">
        <v>8</v>
      </c>
      <c r="E9">
        <v>2</v>
      </c>
      <c r="F9" s="11">
        <v>1100</v>
      </c>
      <c r="G9" s="11">
        <v>3900</v>
      </c>
      <c r="H9" s="11">
        <v>75000</v>
      </c>
    </row>
    <row r="10" spans="1:8" x14ac:dyDescent="0.25">
      <c r="A10">
        <v>9</v>
      </c>
      <c r="B10" s="1" t="s">
        <v>22</v>
      </c>
      <c r="C10" s="1" t="s">
        <v>15</v>
      </c>
      <c r="D10" s="1">
        <v>14</v>
      </c>
      <c r="E10">
        <v>3</v>
      </c>
      <c r="F10" s="11">
        <v>850</v>
      </c>
      <c r="G10" s="11">
        <v>2650</v>
      </c>
      <c r="H10" s="11">
        <v>70000</v>
      </c>
    </row>
    <row r="11" spans="1:8" x14ac:dyDescent="0.25">
      <c r="A11">
        <v>10</v>
      </c>
      <c r="B11" s="1" t="s">
        <v>23</v>
      </c>
      <c r="C11" s="1" t="s">
        <v>16</v>
      </c>
      <c r="D11" s="1">
        <v>14</v>
      </c>
      <c r="E11">
        <v>3</v>
      </c>
      <c r="F11" s="11">
        <v>900</v>
      </c>
      <c r="G11" s="11">
        <v>2700</v>
      </c>
      <c r="H11" s="11">
        <v>55000</v>
      </c>
    </row>
    <row r="12" spans="1:8" x14ac:dyDescent="0.25">
      <c r="A12">
        <v>11</v>
      </c>
      <c r="B12" s="1" t="s">
        <v>24</v>
      </c>
      <c r="C12" s="1" t="s">
        <v>17</v>
      </c>
      <c r="D12" s="1">
        <v>14</v>
      </c>
      <c r="E12">
        <v>3</v>
      </c>
      <c r="F12" s="11">
        <v>900</v>
      </c>
      <c r="G12" s="11">
        <v>2700</v>
      </c>
      <c r="H12" s="11">
        <v>55000</v>
      </c>
    </row>
    <row r="13" spans="1:8" x14ac:dyDescent="0.25">
      <c r="A13">
        <v>12</v>
      </c>
      <c r="B13" s="1" t="s">
        <v>25</v>
      </c>
      <c r="C13" s="1" t="s">
        <v>20</v>
      </c>
      <c r="D13" s="1">
        <v>14</v>
      </c>
      <c r="E13">
        <v>3</v>
      </c>
      <c r="F13" s="11">
        <v>900</v>
      </c>
      <c r="G13" s="11">
        <v>2700</v>
      </c>
      <c r="H13" s="11">
        <v>55000</v>
      </c>
    </row>
    <row r="14" spans="1:8" x14ac:dyDescent="0.25">
      <c r="A14">
        <v>13</v>
      </c>
      <c r="B14" s="1" t="s">
        <v>26</v>
      </c>
      <c r="C14" s="1" t="s">
        <v>21</v>
      </c>
      <c r="D14" s="1">
        <v>14</v>
      </c>
      <c r="E14">
        <v>3</v>
      </c>
      <c r="F14" s="11">
        <v>900</v>
      </c>
      <c r="G14" s="11">
        <v>2700</v>
      </c>
      <c r="H14" s="11">
        <v>55000</v>
      </c>
    </row>
    <row r="15" spans="1:8" x14ac:dyDescent="0.25">
      <c r="A15">
        <v>14</v>
      </c>
      <c r="B15" s="1" t="s">
        <v>27</v>
      </c>
      <c r="C15" s="1" t="s">
        <v>28</v>
      </c>
      <c r="D15" s="1">
        <v>14</v>
      </c>
      <c r="E15">
        <v>3</v>
      </c>
      <c r="F15" s="11">
        <v>900</v>
      </c>
      <c r="G15" s="11">
        <v>2700</v>
      </c>
      <c r="H15" s="11">
        <v>55000</v>
      </c>
    </row>
    <row r="16" spans="1:8" x14ac:dyDescent="0.25">
      <c r="A16">
        <v>15</v>
      </c>
      <c r="B16" s="1" t="s">
        <v>29</v>
      </c>
      <c r="C16" s="1" t="s">
        <v>15</v>
      </c>
      <c r="D16" s="1">
        <v>11</v>
      </c>
      <c r="E16">
        <v>4</v>
      </c>
      <c r="F16" s="11">
        <v>215</v>
      </c>
      <c r="G16" s="11">
        <v>950</v>
      </c>
      <c r="H16" s="11">
        <v>22000</v>
      </c>
    </row>
    <row r="17" spans="1:8" x14ac:dyDescent="0.25">
      <c r="A17">
        <v>16</v>
      </c>
      <c r="B17" s="1" t="s">
        <v>35</v>
      </c>
      <c r="C17" s="1" t="s">
        <v>16</v>
      </c>
      <c r="D17" s="1">
        <v>11</v>
      </c>
      <c r="E17">
        <v>4</v>
      </c>
      <c r="F17" s="11">
        <v>250</v>
      </c>
      <c r="G17" s="11">
        <v>990</v>
      </c>
      <c r="H17" s="11">
        <v>22000</v>
      </c>
    </row>
    <row r="18" spans="1:8" x14ac:dyDescent="0.25">
      <c r="A18">
        <v>17</v>
      </c>
      <c r="B18" s="1" t="s">
        <v>36</v>
      </c>
      <c r="C18" s="1" t="s">
        <v>28</v>
      </c>
      <c r="D18" s="1">
        <v>11</v>
      </c>
      <c r="E18">
        <v>4</v>
      </c>
      <c r="F18" s="11">
        <v>250</v>
      </c>
      <c r="G18" s="11">
        <v>990</v>
      </c>
      <c r="H18" s="11">
        <v>22000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109E0-2244-4B7A-B8DD-F265DB2AAFC0}">
  <dimension ref="A1:F7"/>
  <sheetViews>
    <sheetView workbookViewId="0">
      <selection activeCell="G12" sqref="G12"/>
    </sheetView>
  </sheetViews>
  <sheetFormatPr baseColWidth="10" defaultRowHeight="12.5" x14ac:dyDescent="0.25"/>
  <cols>
    <col min="1" max="1" width="12.36328125" customWidth="1"/>
    <col min="2" max="2" width="9.36328125" customWidth="1"/>
    <col min="3" max="3" width="10.36328125" bestFit="1" customWidth="1"/>
    <col min="4" max="4" width="30.54296875" bestFit="1" customWidth="1"/>
    <col min="5" max="5" width="12.54296875" customWidth="1"/>
    <col min="6" max="6" width="14.36328125" customWidth="1"/>
  </cols>
  <sheetData>
    <row r="1" spans="1:6" x14ac:dyDescent="0.25">
      <c r="A1" s="1" t="s">
        <v>40</v>
      </c>
      <c r="B1" s="1" t="s">
        <v>38</v>
      </c>
      <c r="C1" s="1" t="s">
        <v>6</v>
      </c>
      <c r="D1" s="1" t="s">
        <v>39</v>
      </c>
      <c r="E1" s="1" t="s">
        <v>41</v>
      </c>
      <c r="F1" s="1" t="s">
        <v>54</v>
      </c>
    </row>
    <row r="2" spans="1:6" x14ac:dyDescent="0.25">
      <c r="A2">
        <v>1</v>
      </c>
      <c r="B2" t="s">
        <v>42</v>
      </c>
      <c r="C2" t="s">
        <v>89</v>
      </c>
      <c r="D2" t="str">
        <f>LOWER(B2&amp;"."&amp;C2&amp;"@jaimeexcel.com")</f>
        <v>niels.bohr@jaimeexcel.com</v>
      </c>
      <c r="E2">
        <v>1</v>
      </c>
      <c r="F2" s="11">
        <v>220000</v>
      </c>
    </row>
    <row r="3" spans="1:6" x14ac:dyDescent="0.25">
      <c r="A3">
        <v>2</v>
      </c>
      <c r="B3" t="s">
        <v>44</v>
      </c>
      <c r="C3" t="s">
        <v>90</v>
      </c>
      <c r="D3" t="str">
        <f t="shared" ref="D3" si="0">LOWER(B3&amp;"."&amp;C3&amp;"@jaimeexcel.com")</f>
        <v>albert.einstein@jaimeexcel.com</v>
      </c>
      <c r="E3">
        <v>1</v>
      </c>
      <c r="F3" s="11">
        <v>220000</v>
      </c>
    </row>
    <row r="4" spans="1:6" x14ac:dyDescent="0.25">
      <c r="A4">
        <v>3</v>
      </c>
      <c r="B4" t="s">
        <v>48</v>
      </c>
      <c r="C4" t="s">
        <v>91</v>
      </c>
      <c r="D4" t="str">
        <f>LOWER(B4&amp;"."&amp;C4&amp;"@jaimeexcel.com")</f>
        <v>isaac.newton@jaimeexcel.com</v>
      </c>
      <c r="E4">
        <v>2</v>
      </c>
      <c r="F4" s="11">
        <v>230000</v>
      </c>
    </row>
    <row r="5" spans="1:6" x14ac:dyDescent="0.25">
      <c r="A5">
        <v>4</v>
      </c>
      <c r="B5" t="s">
        <v>46</v>
      </c>
      <c r="C5" t="s">
        <v>92</v>
      </c>
      <c r="D5" t="str">
        <f>LOWER(B5&amp;"."&amp;C5&amp;"@jaimeexcel.com")</f>
        <v>emmy.noether@jaimeexcel.com</v>
      </c>
      <c r="E5">
        <v>2</v>
      </c>
      <c r="F5" s="11">
        <v>230000</v>
      </c>
    </row>
    <row r="6" spans="1:6" x14ac:dyDescent="0.25">
      <c r="A6">
        <v>5</v>
      </c>
      <c r="B6" t="s">
        <v>50</v>
      </c>
      <c r="C6" t="s">
        <v>93</v>
      </c>
      <c r="D6" t="str">
        <f>LOWER(B6&amp;"."&amp;C6&amp;"@jaimeexcel.com")</f>
        <v>erwin.schrodinger@jaimeexcel.com</v>
      </c>
      <c r="E6">
        <v>3</v>
      </c>
      <c r="F6" s="11">
        <v>258000</v>
      </c>
    </row>
    <row r="7" spans="1:6" x14ac:dyDescent="0.25">
      <c r="A7">
        <v>6</v>
      </c>
      <c r="B7" t="s">
        <v>52</v>
      </c>
      <c r="C7" t="s">
        <v>94</v>
      </c>
      <c r="D7" t="str">
        <f>LOWER(B7&amp;"."&amp;C7&amp;"@jaimeexcel.com")</f>
        <v>marie.curie@jaimeexcel.com</v>
      </c>
      <c r="E7">
        <v>3</v>
      </c>
      <c r="F7" s="11">
        <v>258000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44661-144A-4733-8D9E-BBCE8D0CB35B}">
  <dimension ref="A1:C4"/>
  <sheetViews>
    <sheetView workbookViewId="0">
      <selection activeCell="B10" sqref="B10"/>
    </sheetView>
  </sheetViews>
  <sheetFormatPr baseColWidth="10" defaultRowHeight="12.5" x14ac:dyDescent="0.25"/>
  <cols>
    <col min="1" max="1" width="12.54296875" customWidth="1"/>
    <col min="2" max="2" width="20.6328125" bestFit="1" customWidth="1"/>
    <col min="3" max="3" width="13.81640625" customWidth="1"/>
  </cols>
  <sheetData>
    <row r="1" spans="1:3" x14ac:dyDescent="0.25">
      <c r="A1" s="1" t="s">
        <v>41</v>
      </c>
      <c r="B1" s="1" t="s">
        <v>60</v>
      </c>
      <c r="C1" s="1" t="s">
        <v>56</v>
      </c>
    </row>
    <row r="2" spans="1:3" x14ac:dyDescent="0.25">
      <c r="A2">
        <v>1</v>
      </c>
      <c r="B2" s="1" t="s">
        <v>63</v>
      </c>
      <c r="C2" s="11">
        <v>440000</v>
      </c>
    </row>
    <row r="3" spans="1:3" x14ac:dyDescent="0.25">
      <c r="A3">
        <v>2</v>
      </c>
      <c r="B3" s="1" t="s">
        <v>61</v>
      </c>
      <c r="C3" s="11">
        <v>480000</v>
      </c>
    </row>
    <row r="4" spans="1:3" x14ac:dyDescent="0.25">
      <c r="A4">
        <v>3</v>
      </c>
      <c r="B4" s="1" t="s">
        <v>62</v>
      </c>
      <c r="C4" s="11">
        <v>520000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4F0F1-2D21-4E82-8992-BC30E3705C62}">
  <dimension ref="A1:C51"/>
  <sheetViews>
    <sheetView workbookViewId="0">
      <selection activeCell="E32" sqref="E32"/>
    </sheetView>
  </sheetViews>
  <sheetFormatPr baseColWidth="10" defaultRowHeight="12.5" x14ac:dyDescent="0.25"/>
  <cols>
    <col min="2" max="2" width="12.6328125" bestFit="1" customWidth="1"/>
    <col min="3" max="3" width="11.7265625" bestFit="1" customWidth="1"/>
  </cols>
  <sheetData>
    <row r="1" spans="1:3" x14ac:dyDescent="0.25">
      <c r="A1" s="1" t="s">
        <v>64</v>
      </c>
      <c r="B1" s="1" t="s">
        <v>66</v>
      </c>
      <c r="C1" s="1" t="s">
        <v>65</v>
      </c>
    </row>
    <row r="2" spans="1:3" x14ac:dyDescent="0.25">
      <c r="A2" s="4">
        <v>45322</v>
      </c>
      <c r="B2" s="1" t="s">
        <v>4</v>
      </c>
      <c r="C2" s="11">
        <v>40000</v>
      </c>
    </row>
    <row r="3" spans="1:3" x14ac:dyDescent="0.25">
      <c r="A3" s="4">
        <v>45322</v>
      </c>
      <c r="B3" s="1" t="s">
        <v>2</v>
      </c>
      <c r="C3" s="11">
        <v>33750</v>
      </c>
    </row>
    <row r="4" spans="1:3" x14ac:dyDescent="0.25">
      <c r="A4" s="4">
        <v>45322</v>
      </c>
      <c r="B4" s="1" t="s">
        <v>1</v>
      </c>
      <c r="C4" s="11">
        <v>28750</v>
      </c>
    </row>
    <row r="5" spans="1:3" x14ac:dyDescent="0.25">
      <c r="A5" s="4">
        <v>45322</v>
      </c>
      <c r="B5" s="1" t="s">
        <v>0</v>
      </c>
      <c r="C5" s="11">
        <v>5500</v>
      </c>
    </row>
    <row r="6" spans="1:3" x14ac:dyDescent="0.25">
      <c r="A6" s="4">
        <f>EOMONTH(EDATE(A2,1),0)</f>
        <v>45351</v>
      </c>
      <c r="B6" s="1" t="s">
        <v>4</v>
      </c>
      <c r="C6" s="11">
        <v>40000</v>
      </c>
    </row>
    <row r="7" spans="1:3" x14ac:dyDescent="0.25">
      <c r="A7" s="4">
        <f t="shared" ref="A7:A49" si="0">EOMONTH(EDATE(A3,1),0)</f>
        <v>45351</v>
      </c>
      <c r="B7" s="1" t="s">
        <v>2</v>
      </c>
      <c r="C7" s="11">
        <v>33750</v>
      </c>
    </row>
    <row r="8" spans="1:3" x14ac:dyDescent="0.25">
      <c r="A8" s="4">
        <f t="shared" si="0"/>
        <v>45351</v>
      </c>
      <c r="B8" s="1" t="s">
        <v>1</v>
      </c>
      <c r="C8" s="11">
        <v>28750</v>
      </c>
    </row>
    <row r="9" spans="1:3" x14ac:dyDescent="0.25">
      <c r="A9" s="4">
        <f t="shared" si="0"/>
        <v>45351</v>
      </c>
      <c r="B9" s="1" t="s">
        <v>0</v>
      </c>
      <c r="C9" s="11">
        <v>5500</v>
      </c>
    </row>
    <row r="10" spans="1:3" x14ac:dyDescent="0.25">
      <c r="A10" s="4">
        <f t="shared" si="0"/>
        <v>45382</v>
      </c>
      <c r="B10" s="1" t="s">
        <v>4</v>
      </c>
      <c r="C10" s="11">
        <v>45000</v>
      </c>
    </row>
    <row r="11" spans="1:3" x14ac:dyDescent="0.25">
      <c r="A11" s="4">
        <f t="shared" si="0"/>
        <v>45382</v>
      </c>
      <c r="B11" s="1" t="s">
        <v>2</v>
      </c>
      <c r="C11" s="11">
        <v>38750</v>
      </c>
    </row>
    <row r="12" spans="1:3" x14ac:dyDescent="0.25">
      <c r="A12" s="4">
        <f t="shared" si="0"/>
        <v>45382</v>
      </c>
      <c r="B12" s="1" t="s">
        <v>1</v>
      </c>
      <c r="C12" s="11">
        <v>28750</v>
      </c>
    </row>
    <row r="13" spans="1:3" x14ac:dyDescent="0.25">
      <c r="A13" s="4">
        <f t="shared" si="0"/>
        <v>45382</v>
      </c>
      <c r="B13" s="1" t="s">
        <v>0</v>
      </c>
      <c r="C13" s="11">
        <v>5500</v>
      </c>
    </row>
    <row r="14" spans="1:3" x14ac:dyDescent="0.25">
      <c r="A14" s="4">
        <f t="shared" si="0"/>
        <v>45412</v>
      </c>
      <c r="B14" s="1" t="s">
        <v>4</v>
      </c>
      <c r="C14" s="11">
        <v>45000</v>
      </c>
    </row>
    <row r="15" spans="1:3" x14ac:dyDescent="0.25">
      <c r="A15" s="4">
        <f t="shared" si="0"/>
        <v>45412</v>
      </c>
      <c r="B15" s="1" t="s">
        <v>2</v>
      </c>
      <c r="C15" s="11">
        <v>38750</v>
      </c>
    </row>
    <row r="16" spans="1:3" x14ac:dyDescent="0.25">
      <c r="A16" s="4">
        <f t="shared" si="0"/>
        <v>45412</v>
      </c>
      <c r="B16" s="1" t="s">
        <v>1</v>
      </c>
      <c r="C16" s="11">
        <v>28750</v>
      </c>
    </row>
    <row r="17" spans="1:3" x14ac:dyDescent="0.25">
      <c r="A17" s="4">
        <f t="shared" si="0"/>
        <v>45412</v>
      </c>
      <c r="B17" s="1" t="s">
        <v>0</v>
      </c>
      <c r="C17" s="11">
        <v>5500</v>
      </c>
    </row>
    <row r="18" spans="1:3" x14ac:dyDescent="0.25">
      <c r="A18" s="4">
        <f t="shared" si="0"/>
        <v>45443</v>
      </c>
      <c r="B18" s="1" t="s">
        <v>4</v>
      </c>
      <c r="C18" s="11">
        <v>50000</v>
      </c>
    </row>
    <row r="19" spans="1:3" x14ac:dyDescent="0.25">
      <c r="A19" s="4">
        <f t="shared" si="0"/>
        <v>45443</v>
      </c>
      <c r="B19" s="1" t="s">
        <v>2</v>
      </c>
      <c r="C19" s="11">
        <v>38750</v>
      </c>
    </row>
    <row r="20" spans="1:3" x14ac:dyDescent="0.25">
      <c r="A20" s="4">
        <f t="shared" si="0"/>
        <v>45443</v>
      </c>
      <c r="B20" s="1" t="s">
        <v>1</v>
      </c>
      <c r="C20" s="11">
        <v>28750</v>
      </c>
    </row>
    <row r="21" spans="1:3" x14ac:dyDescent="0.25">
      <c r="A21" s="4">
        <f t="shared" si="0"/>
        <v>45443</v>
      </c>
      <c r="B21" s="1" t="s">
        <v>0</v>
      </c>
      <c r="C21" s="11">
        <v>5500</v>
      </c>
    </row>
    <row r="22" spans="1:3" x14ac:dyDescent="0.25">
      <c r="A22" s="4">
        <f t="shared" si="0"/>
        <v>45473</v>
      </c>
      <c r="B22" s="1" t="s">
        <v>4</v>
      </c>
      <c r="C22" s="11">
        <v>50000</v>
      </c>
    </row>
    <row r="23" spans="1:3" x14ac:dyDescent="0.25">
      <c r="A23" s="4">
        <f t="shared" si="0"/>
        <v>45473</v>
      </c>
      <c r="B23" s="1" t="s">
        <v>2</v>
      </c>
      <c r="C23" s="11">
        <v>38750</v>
      </c>
    </row>
    <row r="24" spans="1:3" x14ac:dyDescent="0.25">
      <c r="A24" s="4">
        <f t="shared" si="0"/>
        <v>45473</v>
      </c>
      <c r="B24" s="1" t="s">
        <v>1</v>
      </c>
      <c r="C24" s="11">
        <v>28750</v>
      </c>
    </row>
    <row r="25" spans="1:3" x14ac:dyDescent="0.25">
      <c r="A25" s="4">
        <f t="shared" si="0"/>
        <v>45473</v>
      </c>
      <c r="B25" s="1" t="s">
        <v>0</v>
      </c>
      <c r="C25" s="11">
        <v>5500</v>
      </c>
    </row>
    <row r="26" spans="1:3" x14ac:dyDescent="0.25">
      <c r="A26" s="4">
        <f t="shared" si="0"/>
        <v>45504</v>
      </c>
      <c r="B26" s="1" t="s">
        <v>4</v>
      </c>
      <c r="C26" s="11">
        <v>45000</v>
      </c>
    </row>
    <row r="27" spans="1:3" x14ac:dyDescent="0.25">
      <c r="A27" s="4">
        <f t="shared" si="0"/>
        <v>45504</v>
      </c>
      <c r="B27" s="1" t="s">
        <v>2</v>
      </c>
      <c r="C27" s="11">
        <v>43750</v>
      </c>
    </row>
    <row r="28" spans="1:3" x14ac:dyDescent="0.25">
      <c r="A28" s="4">
        <f t="shared" si="0"/>
        <v>45504</v>
      </c>
      <c r="B28" s="1" t="s">
        <v>1</v>
      </c>
      <c r="C28" s="11">
        <v>28750</v>
      </c>
    </row>
    <row r="29" spans="1:3" x14ac:dyDescent="0.25">
      <c r="A29" s="4">
        <f t="shared" si="0"/>
        <v>45504</v>
      </c>
      <c r="B29" s="1" t="s">
        <v>0</v>
      </c>
      <c r="C29" s="11">
        <v>5500</v>
      </c>
    </row>
    <row r="30" spans="1:3" x14ac:dyDescent="0.25">
      <c r="A30" s="4">
        <f t="shared" si="0"/>
        <v>45535</v>
      </c>
      <c r="B30" s="1" t="s">
        <v>4</v>
      </c>
      <c r="C30" s="11">
        <v>45000</v>
      </c>
    </row>
    <row r="31" spans="1:3" x14ac:dyDescent="0.25">
      <c r="A31" s="4">
        <f t="shared" si="0"/>
        <v>45535</v>
      </c>
      <c r="B31" s="1" t="s">
        <v>2</v>
      </c>
      <c r="C31" s="11">
        <v>43750</v>
      </c>
    </row>
    <row r="32" spans="1:3" x14ac:dyDescent="0.25">
      <c r="A32" s="4">
        <f t="shared" si="0"/>
        <v>45535</v>
      </c>
      <c r="B32" s="1" t="s">
        <v>1</v>
      </c>
      <c r="C32" s="11">
        <v>28750</v>
      </c>
    </row>
    <row r="33" spans="1:3" x14ac:dyDescent="0.25">
      <c r="A33" s="4">
        <f t="shared" si="0"/>
        <v>45535</v>
      </c>
      <c r="B33" s="1" t="s">
        <v>0</v>
      </c>
      <c r="C33" s="11">
        <v>5500</v>
      </c>
    </row>
    <row r="34" spans="1:3" x14ac:dyDescent="0.25">
      <c r="A34" s="4">
        <f t="shared" si="0"/>
        <v>45565</v>
      </c>
      <c r="B34" s="1" t="s">
        <v>4</v>
      </c>
      <c r="C34" s="11">
        <v>45000</v>
      </c>
    </row>
    <row r="35" spans="1:3" x14ac:dyDescent="0.25">
      <c r="A35" s="4">
        <f t="shared" si="0"/>
        <v>45565</v>
      </c>
      <c r="B35" s="1" t="s">
        <v>2</v>
      </c>
      <c r="C35" s="11">
        <v>38750</v>
      </c>
    </row>
    <row r="36" spans="1:3" x14ac:dyDescent="0.25">
      <c r="A36" s="4">
        <f t="shared" si="0"/>
        <v>45565</v>
      </c>
      <c r="B36" s="1" t="s">
        <v>1</v>
      </c>
      <c r="C36" s="11">
        <v>28750</v>
      </c>
    </row>
    <row r="37" spans="1:3" x14ac:dyDescent="0.25">
      <c r="A37" s="4">
        <f t="shared" si="0"/>
        <v>45565</v>
      </c>
      <c r="B37" s="1" t="s">
        <v>0</v>
      </c>
      <c r="C37" s="11">
        <v>5500</v>
      </c>
    </row>
    <row r="38" spans="1:3" x14ac:dyDescent="0.25">
      <c r="A38" s="4">
        <f t="shared" si="0"/>
        <v>45596</v>
      </c>
      <c r="B38" s="1" t="s">
        <v>4</v>
      </c>
      <c r="C38" s="11">
        <v>45000</v>
      </c>
    </row>
    <row r="39" spans="1:3" x14ac:dyDescent="0.25">
      <c r="A39" s="4">
        <f t="shared" si="0"/>
        <v>45596</v>
      </c>
      <c r="B39" s="1" t="s">
        <v>2</v>
      </c>
      <c r="C39" s="11">
        <v>38750</v>
      </c>
    </row>
    <row r="40" spans="1:3" x14ac:dyDescent="0.25">
      <c r="A40" s="4">
        <f t="shared" si="0"/>
        <v>45596</v>
      </c>
      <c r="B40" s="1" t="s">
        <v>1</v>
      </c>
      <c r="C40" s="11">
        <v>28750</v>
      </c>
    </row>
    <row r="41" spans="1:3" x14ac:dyDescent="0.25">
      <c r="A41" s="4">
        <f t="shared" si="0"/>
        <v>45596</v>
      </c>
      <c r="B41" s="1" t="s">
        <v>0</v>
      </c>
      <c r="C41" s="11">
        <v>5500</v>
      </c>
    </row>
    <row r="42" spans="1:3" x14ac:dyDescent="0.25">
      <c r="A42" s="4">
        <f t="shared" si="0"/>
        <v>45626</v>
      </c>
      <c r="B42" s="1" t="s">
        <v>4</v>
      </c>
      <c r="C42" s="11">
        <v>45000</v>
      </c>
    </row>
    <row r="43" spans="1:3" x14ac:dyDescent="0.25">
      <c r="A43" s="4">
        <f t="shared" si="0"/>
        <v>45626</v>
      </c>
      <c r="B43" s="1" t="s">
        <v>2</v>
      </c>
      <c r="C43" s="11">
        <v>38750</v>
      </c>
    </row>
    <row r="44" spans="1:3" x14ac:dyDescent="0.25">
      <c r="A44" s="4">
        <f t="shared" si="0"/>
        <v>45626</v>
      </c>
      <c r="B44" s="1" t="s">
        <v>1</v>
      </c>
      <c r="C44" s="11">
        <v>28750</v>
      </c>
    </row>
    <row r="45" spans="1:3" x14ac:dyDescent="0.25">
      <c r="A45" s="4">
        <f t="shared" si="0"/>
        <v>45626</v>
      </c>
      <c r="B45" s="1" t="s">
        <v>0</v>
      </c>
      <c r="C45" s="11">
        <v>5500</v>
      </c>
    </row>
    <row r="46" spans="1:3" x14ac:dyDescent="0.25">
      <c r="A46" s="4">
        <f t="shared" si="0"/>
        <v>45657</v>
      </c>
      <c r="B46" s="1" t="s">
        <v>4</v>
      </c>
      <c r="C46" s="11">
        <v>45000</v>
      </c>
    </row>
    <row r="47" spans="1:3" x14ac:dyDescent="0.25">
      <c r="A47" s="4">
        <f t="shared" si="0"/>
        <v>45657</v>
      </c>
      <c r="B47" s="1" t="s">
        <v>2</v>
      </c>
      <c r="C47" s="11">
        <v>38750</v>
      </c>
    </row>
    <row r="48" spans="1:3" x14ac:dyDescent="0.25">
      <c r="A48" s="4">
        <f t="shared" si="0"/>
        <v>45657</v>
      </c>
      <c r="B48" s="1" t="s">
        <v>1</v>
      </c>
      <c r="C48" s="11">
        <v>28750</v>
      </c>
    </row>
    <row r="49" spans="1:3" x14ac:dyDescent="0.25">
      <c r="A49" s="4">
        <f t="shared" si="0"/>
        <v>45657</v>
      </c>
      <c r="B49" s="1" t="s">
        <v>0</v>
      </c>
      <c r="C49" s="11">
        <v>5500</v>
      </c>
    </row>
    <row r="50" spans="1:3" x14ac:dyDescent="0.25">
      <c r="A50" s="4"/>
    </row>
    <row r="51" spans="1:3" x14ac:dyDescent="0.25">
      <c r="A51" s="4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7CC0C-83B9-404F-AC0E-0BE6A505A856}">
  <dimension ref="A1:J1500"/>
  <sheetViews>
    <sheetView topLeftCell="B1" zoomScale="120" zoomScaleNormal="120" workbookViewId="0">
      <selection activeCell="K11" sqref="K11"/>
    </sheetView>
  </sheetViews>
  <sheetFormatPr baseColWidth="10" defaultRowHeight="12.5" x14ac:dyDescent="0.25"/>
  <cols>
    <col min="1" max="1" width="10.36328125" bestFit="1" customWidth="1"/>
    <col min="2" max="2" width="15.6328125" bestFit="1" customWidth="1"/>
    <col min="3" max="3" width="12.6328125" bestFit="1" customWidth="1"/>
    <col min="4" max="4" width="11.81640625" bestFit="1" customWidth="1"/>
    <col min="5" max="5" width="13.36328125" bestFit="1" customWidth="1"/>
    <col min="6" max="6" width="12.36328125" bestFit="1" customWidth="1"/>
    <col min="7" max="7" width="25" bestFit="1" customWidth="1"/>
    <col min="8" max="8" width="10.54296875" bestFit="1" customWidth="1"/>
    <col min="9" max="9" width="10.7265625" bestFit="1" customWidth="1"/>
  </cols>
  <sheetData>
    <row r="1" spans="1:10" x14ac:dyDescent="0.25">
      <c r="A1" s="1" t="s">
        <v>8</v>
      </c>
      <c r="B1" s="1" t="s">
        <v>7</v>
      </c>
      <c r="C1" s="1" t="s">
        <v>40</v>
      </c>
      <c r="D1" s="1" t="s">
        <v>3</v>
      </c>
      <c r="E1" s="2" t="s">
        <v>57</v>
      </c>
      <c r="F1" s="2" t="s">
        <v>58</v>
      </c>
      <c r="G1" s="2" t="s">
        <v>5</v>
      </c>
      <c r="H1" s="1" t="s">
        <v>59</v>
      </c>
      <c r="I1" s="2" t="s">
        <v>67</v>
      </c>
      <c r="J1" s="1"/>
    </row>
    <row r="2" spans="1:10" x14ac:dyDescent="0.25">
      <c r="A2" s="8">
        <v>1</v>
      </c>
      <c r="B2" s="9">
        <v>45292</v>
      </c>
      <c r="C2" s="5">
        <v>4</v>
      </c>
      <c r="D2" s="5">
        <v>3</v>
      </c>
      <c r="E2" s="8" t="str">
        <f>_xlfn.XLOOKUP('Base N'!$D2,Produits!A:A,Produits!B:B)</f>
        <v>E_bike1002</v>
      </c>
      <c r="F2" s="8">
        <v>1</v>
      </c>
      <c r="G2" s="12">
        <f>_xlfn.XLOOKUP('Base N'!$D2,Produits!A:A,Produits!G:G)</f>
        <v>7700</v>
      </c>
      <c r="H2" s="10">
        <v>0.03</v>
      </c>
      <c r="I2" s="13">
        <f>data_N[[#This Row],[quantité]]*data_N[[#This Row],[prix_de_vente_unitaire]]*(1-data_N[[#This Row],[discount]])</f>
        <v>7469</v>
      </c>
    </row>
    <row r="3" spans="1:10" x14ac:dyDescent="0.25">
      <c r="A3" s="8">
        <v>2</v>
      </c>
      <c r="B3" s="9">
        <v>45292</v>
      </c>
      <c r="C3" s="5">
        <v>4</v>
      </c>
      <c r="D3" s="5">
        <v>5</v>
      </c>
      <c r="E3" s="8" t="str">
        <f>_xlfn.XLOOKUP('Base N'!$D3,Produits!A:A,Produits!B:B)</f>
        <v>Road_bike1001</v>
      </c>
      <c r="F3" s="8">
        <v>1</v>
      </c>
      <c r="G3" s="12">
        <f>_xlfn.XLOOKUP('Base N'!$D3,Produits!A:A,Produits!G:G)</f>
        <v>3900</v>
      </c>
      <c r="H3" s="10">
        <v>0.04</v>
      </c>
      <c r="I3" s="13">
        <f>data_N[[#This Row],[quantité]]*data_N[[#This Row],[prix_de_vente_unitaire]]*(1-data_N[[#This Row],[discount]])</f>
        <v>3744</v>
      </c>
    </row>
    <row r="4" spans="1:10" x14ac:dyDescent="0.25">
      <c r="A4" s="8">
        <v>3</v>
      </c>
      <c r="B4" s="9">
        <v>45292</v>
      </c>
      <c r="C4" s="5">
        <v>1</v>
      </c>
      <c r="D4" s="5">
        <v>2</v>
      </c>
      <c r="E4" s="8" t="str">
        <f>_xlfn.XLOOKUP('Base N'!$D4,Produits!A:A,Produits!B:B)</f>
        <v>E_bike1001</v>
      </c>
      <c r="F4" s="8">
        <v>1</v>
      </c>
      <c r="G4" s="12">
        <f>_xlfn.XLOOKUP('Base N'!$D4,Produits!A:A,Produits!G:G)</f>
        <v>7800</v>
      </c>
      <c r="H4" s="10">
        <v>0.04</v>
      </c>
      <c r="I4" s="13">
        <f>data_N[[#This Row],[quantité]]*data_N[[#This Row],[prix_de_vente_unitaire]]*(1-data_N[[#This Row],[discount]])</f>
        <v>7488</v>
      </c>
    </row>
    <row r="5" spans="1:10" x14ac:dyDescent="0.25">
      <c r="A5" s="8">
        <v>4</v>
      </c>
      <c r="B5" s="9">
        <v>45292</v>
      </c>
      <c r="C5" s="5">
        <v>5</v>
      </c>
      <c r="D5" s="5">
        <v>9</v>
      </c>
      <c r="E5" s="8" t="str">
        <f>_xlfn.XLOOKUP('Base N'!$D5,Produits!A:A,Produits!B:B)</f>
        <v>VTT1000</v>
      </c>
      <c r="F5" s="8">
        <v>1</v>
      </c>
      <c r="G5" s="12">
        <f>_xlfn.XLOOKUP('Base N'!$D5,Produits!A:A,Produits!G:G)</f>
        <v>2650</v>
      </c>
      <c r="H5" s="10">
        <v>0.09</v>
      </c>
      <c r="I5" s="13">
        <f>data_N[[#This Row],[quantité]]*data_N[[#This Row],[prix_de_vente_unitaire]]*(1-data_N[[#This Row],[discount]])</f>
        <v>2411.5</v>
      </c>
    </row>
    <row r="6" spans="1:10" x14ac:dyDescent="0.25">
      <c r="A6" s="8">
        <v>5</v>
      </c>
      <c r="B6" s="9">
        <v>45293</v>
      </c>
      <c r="C6" s="5">
        <v>4</v>
      </c>
      <c r="D6" s="5">
        <v>15</v>
      </c>
      <c r="E6" s="8" t="str">
        <f>_xlfn.XLOOKUP('Base N'!$D6,Produits!A:A,Produits!B:B)</f>
        <v>VTC1000</v>
      </c>
      <c r="F6" s="8">
        <v>1</v>
      </c>
      <c r="G6" s="12">
        <f>_xlfn.XLOOKUP('Base N'!$D6,Produits!A:A,Produits!G:G)</f>
        <v>950</v>
      </c>
      <c r="H6" s="10">
        <v>0</v>
      </c>
      <c r="I6" s="13">
        <f>data_N[[#This Row],[quantité]]*data_N[[#This Row],[prix_de_vente_unitaire]]*(1-data_N[[#This Row],[discount]])</f>
        <v>950</v>
      </c>
    </row>
    <row r="7" spans="1:10" x14ac:dyDescent="0.25">
      <c r="A7" s="8">
        <v>6</v>
      </c>
      <c r="B7" s="9">
        <v>45294</v>
      </c>
      <c r="C7" s="5">
        <v>3</v>
      </c>
      <c r="D7" s="5">
        <v>6</v>
      </c>
      <c r="E7" s="8" t="str">
        <f>_xlfn.XLOOKUP('Base N'!$D7,Produits!A:A,Produits!B:B)</f>
        <v>Road_bike1002</v>
      </c>
      <c r="F7" s="8">
        <v>1</v>
      </c>
      <c r="G7" s="12">
        <f>_xlfn.XLOOKUP('Base N'!$D7,Produits!A:A,Produits!G:G)</f>
        <v>3900</v>
      </c>
      <c r="H7" s="10">
        <v>0.03</v>
      </c>
      <c r="I7" s="13">
        <f>data_N[[#This Row],[quantité]]*data_N[[#This Row],[prix_de_vente_unitaire]]*(1-data_N[[#This Row],[discount]])</f>
        <v>3783</v>
      </c>
    </row>
    <row r="8" spans="1:10" x14ac:dyDescent="0.25">
      <c r="A8" s="8">
        <v>7</v>
      </c>
      <c r="B8" s="9">
        <v>45295</v>
      </c>
      <c r="C8" s="5">
        <v>1</v>
      </c>
      <c r="D8" s="5">
        <v>11</v>
      </c>
      <c r="E8" s="8" t="str">
        <f>_xlfn.XLOOKUP('Base N'!$D8,Produits!A:A,Produits!B:B)</f>
        <v>VTT1002</v>
      </c>
      <c r="F8" s="8">
        <v>1</v>
      </c>
      <c r="G8" s="12">
        <f>_xlfn.XLOOKUP('Base N'!$D8,Produits!A:A,Produits!G:G)</f>
        <v>2700</v>
      </c>
      <c r="H8" s="10">
        <v>0</v>
      </c>
      <c r="I8" s="13">
        <f>data_N[[#This Row],[quantité]]*data_N[[#This Row],[prix_de_vente_unitaire]]*(1-data_N[[#This Row],[discount]])</f>
        <v>2700</v>
      </c>
    </row>
    <row r="9" spans="1:10" x14ac:dyDescent="0.25">
      <c r="A9" s="8">
        <v>8</v>
      </c>
      <c r="B9" s="9">
        <v>45295</v>
      </c>
      <c r="C9" s="5">
        <v>2</v>
      </c>
      <c r="D9" s="5">
        <v>16</v>
      </c>
      <c r="E9" s="8" t="str">
        <f>_xlfn.XLOOKUP('Base N'!$D9,Produits!A:A,Produits!B:B)</f>
        <v>VTC1001</v>
      </c>
      <c r="F9" s="8">
        <v>1</v>
      </c>
      <c r="G9" s="12">
        <f>_xlfn.XLOOKUP('Base N'!$D9,Produits!A:A,Produits!G:G)</f>
        <v>990</v>
      </c>
      <c r="H9" s="10">
        <v>0.05</v>
      </c>
      <c r="I9" s="13">
        <f>data_N[[#This Row],[quantité]]*data_N[[#This Row],[prix_de_vente_unitaire]]*(1-data_N[[#This Row],[discount]])</f>
        <v>940.5</v>
      </c>
    </row>
    <row r="10" spans="1:10" x14ac:dyDescent="0.25">
      <c r="A10" s="8">
        <v>9</v>
      </c>
      <c r="B10" s="9">
        <v>45296</v>
      </c>
      <c r="C10" s="5">
        <v>5</v>
      </c>
      <c r="D10" s="5">
        <v>17</v>
      </c>
      <c r="E10" s="8" t="str">
        <f>_xlfn.XLOOKUP('Base N'!$D10,Produits!A:A,Produits!B:B)</f>
        <v>VTC1002</v>
      </c>
      <c r="F10" s="8">
        <v>1</v>
      </c>
      <c r="G10" s="12">
        <f>_xlfn.XLOOKUP('Base N'!$D10,Produits!A:A,Produits!G:G)</f>
        <v>990</v>
      </c>
      <c r="H10" s="10">
        <v>0.02</v>
      </c>
      <c r="I10" s="13">
        <f>data_N[[#This Row],[quantité]]*data_N[[#This Row],[prix_de_vente_unitaire]]*(1-data_N[[#This Row],[discount]])</f>
        <v>970.19999999999993</v>
      </c>
    </row>
    <row r="11" spans="1:10" x14ac:dyDescent="0.25">
      <c r="A11" s="8">
        <v>10</v>
      </c>
      <c r="B11" s="9">
        <v>45299</v>
      </c>
      <c r="C11" s="5">
        <v>6</v>
      </c>
      <c r="D11" s="5">
        <v>7</v>
      </c>
      <c r="E11" s="8" t="str">
        <f>_xlfn.XLOOKUP('Base N'!$D11,Produits!A:A,Produits!B:B)</f>
        <v>Road_bike1003</v>
      </c>
      <c r="F11" s="8">
        <v>1</v>
      </c>
      <c r="G11" s="12">
        <f>_xlfn.XLOOKUP('Base N'!$D11,Produits!A:A,Produits!G:G)</f>
        <v>3900</v>
      </c>
      <c r="H11" s="10">
        <v>0.04</v>
      </c>
      <c r="I11" s="13">
        <f>data_N[[#This Row],[quantité]]*data_N[[#This Row],[prix_de_vente_unitaire]]*(1-data_N[[#This Row],[discount]])</f>
        <v>3744</v>
      </c>
    </row>
    <row r="12" spans="1:10" x14ac:dyDescent="0.25">
      <c r="A12" s="8">
        <v>11</v>
      </c>
      <c r="B12" s="9">
        <v>45299</v>
      </c>
      <c r="C12" s="5">
        <v>6</v>
      </c>
      <c r="D12" s="5">
        <v>2</v>
      </c>
      <c r="E12" s="8" t="str">
        <f>_xlfn.XLOOKUP('Base N'!$D12,Produits!A:A,Produits!B:B)</f>
        <v>E_bike1001</v>
      </c>
      <c r="F12" s="8">
        <v>1</v>
      </c>
      <c r="G12" s="12">
        <f>_xlfn.XLOOKUP('Base N'!$D12,Produits!A:A,Produits!G:G)</f>
        <v>7800</v>
      </c>
      <c r="H12" s="10">
        <v>0.1</v>
      </c>
      <c r="I12" s="13">
        <f>data_N[[#This Row],[quantité]]*data_N[[#This Row],[prix_de_vente_unitaire]]*(1-data_N[[#This Row],[discount]])</f>
        <v>7020</v>
      </c>
    </row>
    <row r="13" spans="1:10" x14ac:dyDescent="0.25">
      <c r="A13" s="8">
        <v>12</v>
      </c>
      <c r="B13" s="9">
        <v>45300</v>
      </c>
      <c r="C13" s="5">
        <v>2</v>
      </c>
      <c r="D13" s="5">
        <v>11</v>
      </c>
      <c r="E13" s="8" t="str">
        <f>_xlfn.XLOOKUP('Base N'!$D13,Produits!A:A,Produits!B:B)</f>
        <v>VTT1002</v>
      </c>
      <c r="F13" s="8">
        <v>1</v>
      </c>
      <c r="G13" s="12">
        <f>_xlfn.XLOOKUP('Base N'!$D13,Produits!A:A,Produits!G:G)</f>
        <v>2700</v>
      </c>
      <c r="H13" s="10">
        <v>0.08</v>
      </c>
      <c r="I13" s="13">
        <f>data_N[[#This Row],[quantité]]*data_N[[#This Row],[prix_de_vente_unitaire]]*(1-data_N[[#This Row],[discount]])</f>
        <v>2484</v>
      </c>
    </row>
    <row r="14" spans="1:10" x14ac:dyDescent="0.25">
      <c r="A14" s="8">
        <v>13</v>
      </c>
      <c r="B14" s="9">
        <v>45301</v>
      </c>
      <c r="C14" s="5">
        <v>6</v>
      </c>
      <c r="D14" s="5">
        <v>14</v>
      </c>
      <c r="E14" s="8" t="str">
        <f>_xlfn.XLOOKUP('Base N'!$D14,Produits!A:A,Produits!B:B)</f>
        <v>VTT1005</v>
      </c>
      <c r="F14" s="8">
        <v>1</v>
      </c>
      <c r="G14" s="12">
        <f>_xlfn.XLOOKUP('Base N'!$D14,Produits!A:A,Produits!G:G)</f>
        <v>2700</v>
      </c>
      <c r="H14" s="10">
        <v>0.05</v>
      </c>
      <c r="I14" s="13">
        <f>data_N[[#This Row],[quantité]]*data_N[[#This Row],[prix_de_vente_unitaire]]*(1-data_N[[#This Row],[discount]])</f>
        <v>2565</v>
      </c>
    </row>
    <row r="15" spans="1:10" x14ac:dyDescent="0.25">
      <c r="A15" s="8">
        <v>14</v>
      </c>
      <c r="B15" s="9">
        <v>45302</v>
      </c>
      <c r="C15" s="5">
        <v>2</v>
      </c>
      <c r="D15" s="5">
        <v>13</v>
      </c>
      <c r="E15" s="8" t="str">
        <f>_xlfn.XLOOKUP('Base N'!$D15,Produits!A:A,Produits!B:B)</f>
        <v>VTT1004</v>
      </c>
      <c r="F15" s="8">
        <v>1</v>
      </c>
      <c r="G15" s="12">
        <f>_xlfn.XLOOKUP('Base N'!$D15,Produits!A:A,Produits!G:G)</f>
        <v>2700</v>
      </c>
      <c r="H15" s="10">
        <v>0.08</v>
      </c>
      <c r="I15" s="13">
        <f>data_N[[#This Row],[quantité]]*data_N[[#This Row],[prix_de_vente_unitaire]]*(1-data_N[[#This Row],[discount]])</f>
        <v>2484</v>
      </c>
    </row>
    <row r="16" spans="1:10" x14ac:dyDescent="0.25">
      <c r="A16" s="8">
        <v>15</v>
      </c>
      <c r="B16" s="9">
        <v>45303</v>
      </c>
      <c r="C16" s="5">
        <v>5</v>
      </c>
      <c r="D16" s="5">
        <v>4</v>
      </c>
      <c r="E16" s="8" t="str">
        <f>_xlfn.XLOOKUP('Base N'!$D16,Produits!A:A,Produits!B:B)</f>
        <v>Road_bike1000</v>
      </c>
      <c r="F16" s="8">
        <v>1</v>
      </c>
      <c r="G16" s="12">
        <f>_xlfn.XLOOKUP('Base N'!$D16,Produits!A:A,Produits!G:G)</f>
        <v>3700</v>
      </c>
      <c r="H16" s="10">
        <v>0.08</v>
      </c>
      <c r="I16" s="13">
        <f>data_N[[#This Row],[quantité]]*data_N[[#This Row],[prix_de_vente_unitaire]]*(1-data_N[[#This Row],[discount]])</f>
        <v>3404</v>
      </c>
    </row>
    <row r="17" spans="1:9" x14ac:dyDescent="0.25">
      <c r="A17" s="8">
        <v>16</v>
      </c>
      <c r="B17" s="9">
        <v>45304</v>
      </c>
      <c r="C17" s="5">
        <v>4</v>
      </c>
      <c r="D17" s="5">
        <v>9</v>
      </c>
      <c r="E17" s="8" t="str">
        <f>_xlfn.XLOOKUP('Base N'!$D17,Produits!A:A,Produits!B:B)</f>
        <v>VTT1000</v>
      </c>
      <c r="F17" s="8">
        <v>1</v>
      </c>
      <c r="G17" s="12">
        <f>_xlfn.XLOOKUP('Base N'!$D17,Produits!A:A,Produits!G:G)</f>
        <v>2650</v>
      </c>
      <c r="H17" s="10">
        <v>0.1</v>
      </c>
      <c r="I17" s="13">
        <f>data_N[[#This Row],[quantité]]*data_N[[#This Row],[prix_de_vente_unitaire]]*(1-data_N[[#This Row],[discount]])</f>
        <v>2385</v>
      </c>
    </row>
    <row r="18" spans="1:9" x14ac:dyDescent="0.25">
      <c r="A18" s="8">
        <v>17</v>
      </c>
      <c r="B18" s="9">
        <v>45305</v>
      </c>
      <c r="C18" s="5">
        <v>4</v>
      </c>
      <c r="D18" s="5">
        <v>7</v>
      </c>
      <c r="E18" s="8" t="str">
        <f>_xlfn.XLOOKUP('Base N'!$D18,Produits!A:A,Produits!B:B)</f>
        <v>Road_bike1003</v>
      </c>
      <c r="F18" s="8">
        <v>1</v>
      </c>
      <c r="G18" s="12">
        <f>_xlfn.XLOOKUP('Base N'!$D18,Produits!A:A,Produits!G:G)</f>
        <v>3900</v>
      </c>
      <c r="H18" s="10">
        <v>0.04</v>
      </c>
      <c r="I18" s="13">
        <f>data_N[[#This Row],[quantité]]*data_N[[#This Row],[prix_de_vente_unitaire]]*(1-data_N[[#This Row],[discount]])</f>
        <v>3744</v>
      </c>
    </row>
    <row r="19" spans="1:9" x14ac:dyDescent="0.25">
      <c r="A19" s="8">
        <v>18</v>
      </c>
      <c r="B19" s="9">
        <v>45305</v>
      </c>
      <c r="C19" s="5">
        <v>4</v>
      </c>
      <c r="D19" s="5">
        <v>9</v>
      </c>
      <c r="E19" s="8" t="str">
        <f>_xlfn.XLOOKUP('Base N'!$D19,Produits!A:A,Produits!B:B)</f>
        <v>VTT1000</v>
      </c>
      <c r="F19" s="8">
        <v>1</v>
      </c>
      <c r="G19" s="12">
        <f>_xlfn.XLOOKUP('Base N'!$D19,Produits!A:A,Produits!G:G)</f>
        <v>2650</v>
      </c>
      <c r="H19" s="10">
        <v>0.04</v>
      </c>
      <c r="I19" s="13">
        <f>data_N[[#This Row],[quantité]]*data_N[[#This Row],[prix_de_vente_unitaire]]*(1-data_N[[#This Row],[discount]])</f>
        <v>2544</v>
      </c>
    </row>
    <row r="20" spans="1:9" x14ac:dyDescent="0.25">
      <c r="A20" s="8">
        <v>19</v>
      </c>
      <c r="B20" s="9">
        <v>45307</v>
      </c>
      <c r="C20" s="5">
        <v>4</v>
      </c>
      <c r="D20" s="5">
        <v>8</v>
      </c>
      <c r="E20" s="8" t="str">
        <f>_xlfn.XLOOKUP('Base N'!$D20,Produits!A:A,Produits!B:B)</f>
        <v>Road_bike1004</v>
      </c>
      <c r="F20" s="8">
        <v>1</v>
      </c>
      <c r="G20" s="12">
        <f>_xlfn.XLOOKUP('Base N'!$D20,Produits!A:A,Produits!G:G)</f>
        <v>3900</v>
      </c>
      <c r="H20" s="10">
        <v>0.06</v>
      </c>
      <c r="I20" s="13">
        <f>data_N[[#This Row],[quantité]]*data_N[[#This Row],[prix_de_vente_unitaire]]*(1-data_N[[#This Row],[discount]])</f>
        <v>3666</v>
      </c>
    </row>
    <row r="21" spans="1:9" x14ac:dyDescent="0.25">
      <c r="A21" s="8">
        <v>20</v>
      </c>
      <c r="B21" s="9">
        <v>45308</v>
      </c>
      <c r="C21" s="5">
        <v>6</v>
      </c>
      <c r="D21" s="5">
        <v>9</v>
      </c>
      <c r="E21" s="8" t="str">
        <f>_xlfn.XLOOKUP('Base N'!$D21,Produits!A:A,Produits!B:B)</f>
        <v>VTT1000</v>
      </c>
      <c r="F21" s="8">
        <v>1</v>
      </c>
      <c r="G21" s="12">
        <f>_xlfn.XLOOKUP('Base N'!$D21,Produits!A:A,Produits!G:G)</f>
        <v>2650</v>
      </c>
      <c r="H21" s="10">
        <v>0.09</v>
      </c>
      <c r="I21" s="13">
        <f>data_N[[#This Row],[quantité]]*data_N[[#This Row],[prix_de_vente_unitaire]]*(1-data_N[[#This Row],[discount]])</f>
        <v>2411.5</v>
      </c>
    </row>
    <row r="22" spans="1:9" x14ac:dyDescent="0.25">
      <c r="A22" s="8">
        <v>21</v>
      </c>
      <c r="B22" s="9">
        <v>45308</v>
      </c>
      <c r="C22" s="5">
        <v>4</v>
      </c>
      <c r="D22" s="5">
        <v>5</v>
      </c>
      <c r="E22" s="8" t="str">
        <f>_xlfn.XLOOKUP('Base N'!$D22,Produits!A:A,Produits!B:B)</f>
        <v>Road_bike1001</v>
      </c>
      <c r="F22" s="8">
        <v>1</v>
      </c>
      <c r="G22" s="12">
        <f>_xlfn.XLOOKUP('Base N'!$D22,Produits!A:A,Produits!G:G)</f>
        <v>3900</v>
      </c>
      <c r="H22" s="10">
        <v>0.03</v>
      </c>
      <c r="I22" s="13">
        <f>data_N[[#This Row],[quantité]]*data_N[[#This Row],[prix_de_vente_unitaire]]*(1-data_N[[#This Row],[discount]])</f>
        <v>3783</v>
      </c>
    </row>
    <row r="23" spans="1:9" x14ac:dyDescent="0.25">
      <c r="A23" s="8">
        <v>22</v>
      </c>
      <c r="B23" s="9">
        <v>45309</v>
      </c>
      <c r="C23" s="5">
        <v>4</v>
      </c>
      <c r="D23" s="5">
        <v>10</v>
      </c>
      <c r="E23" s="8" t="str">
        <f>_xlfn.XLOOKUP('Base N'!$D23,Produits!A:A,Produits!B:B)</f>
        <v>VTT1001</v>
      </c>
      <c r="F23" s="8">
        <v>1</v>
      </c>
      <c r="G23" s="12">
        <f>_xlfn.XLOOKUP('Base N'!$D23,Produits!A:A,Produits!G:G)</f>
        <v>2700</v>
      </c>
      <c r="H23" s="10">
        <v>0.1</v>
      </c>
      <c r="I23" s="13">
        <f>data_N[[#This Row],[quantité]]*data_N[[#This Row],[prix_de_vente_unitaire]]*(1-data_N[[#This Row],[discount]])</f>
        <v>2430</v>
      </c>
    </row>
    <row r="24" spans="1:9" x14ac:dyDescent="0.25">
      <c r="A24" s="8">
        <v>23</v>
      </c>
      <c r="B24" s="9">
        <v>45312</v>
      </c>
      <c r="C24" s="5">
        <v>5</v>
      </c>
      <c r="D24" s="5">
        <v>1</v>
      </c>
      <c r="E24" s="8" t="str">
        <f>_xlfn.XLOOKUP('Base N'!$D24,Produits!A:A,Produits!B:B)</f>
        <v>E_bike1000</v>
      </c>
      <c r="F24" s="8">
        <v>1</v>
      </c>
      <c r="G24" s="12">
        <f>_xlfn.XLOOKUP('Base N'!$D24,Produits!A:A,Produits!G:G)</f>
        <v>7500</v>
      </c>
      <c r="H24" s="10">
        <v>0.05</v>
      </c>
      <c r="I24" s="13">
        <f>data_N[[#This Row],[quantité]]*data_N[[#This Row],[prix_de_vente_unitaire]]*(1-data_N[[#This Row],[discount]])</f>
        <v>7125</v>
      </c>
    </row>
    <row r="25" spans="1:9" x14ac:dyDescent="0.25">
      <c r="A25" s="8">
        <v>24</v>
      </c>
      <c r="B25" s="9">
        <v>45312</v>
      </c>
      <c r="C25" s="5">
        <v>1</v>
      </c>
      <c r="D25" s="5">
        <v>13</v>
      </c>
      <c r="E25" s="8" t="str">
        <f>_xlfn.XLOOKUP('Base N'!$D25,Produits!A:A,Produits!B:B)</f>
        <v>VTT1004</v>
      </c>
      <c r="F25" s="8">
        <v>1</v>
      </c>
      <c r="G25" s="12">
        <f>_xlfn.XLOOKUP('Base N'!$D25,Produits!A:A,Produits!G:G)</f>
        <v>2700</v>
      </c>
      <c r="H25" s="10">
        <v>0</v>
      </c>
      <c r="I25" s="13">
        <f>data_N[[#This Row],[quantité]]*data_N[[#This Row],[prix_de_vente_unitaire]]*(1-data_N[[#This Row],[discount]])</f>
        <v>2700</v>
      </c>
    </row>
    <row r="26" spans="1:9" x14ac:dyDescent="0.25">
      <c r="A26" s="8">
        <v>25</v>
      </c>
      <c r="B26" s="9">
        <v>45313</v>
      </c>
      <c r="C26" s="5">
        <v>1</v>
      </c>
      <c r="D26" s="5">
        <v>4</v>
      </c>
      <c r="E26" s="8" t="str">
        <f>_xlfn.XLOOKUP('Base N'!$D26,Produits!A:A,Produits!B:B)</f>
        <v>Road_bike1000</v>
      </c>
      <c r="F26" s="8">
        <v>1</v>
      </c>
      <c r="G26" s="12">
        <f>_xlfn.XLOOKUP('Base N'!$D26,Produits!A:A,Produits!G:G)</f>
        <v>3700</v>
      </c>
      <c r="H26" s="10">
        <v>0</v>
      </c>
      <c r="I26" s="13">
        <f>data_N[[#This Row],[quantité]]*data_N[[#This Row],[prix_de_vente_unitaire]]*(1-data_N[[#This Row],[discount]])</f>
        <v>3700</v>
      </c>
    </row>
    <row r="27" spans="1:9" x14ac:dyDescent="0.25">
      <c r="A27" s="8">
        <v>26</v>
      </c>
      <c r="B27" s="9">
        <v>45313</v>
      </c>
      <c r="C27" s="5">
        <v>4</v>
      </c>
      <c r="D27" s="5">
        <v>11</v>
      </c>
      <c r="E27" s="8" t="str">
        <f>_xlfn.XLOOKUP('Base N'!$D27,Produits!A:A,Produits!B:B)</f>
        <v>VTT1002</v>
      </c>
      <c r="F27" s="8">
        <v>1</v>
      </c>
      <c r="G27" s="12">
        <f>_xlfn.XLOOKUP('Base N'!$D27,Produits!A:A,Produits!G:G)</f>
        <v>2700</v>
      </c>
      <c r="H27" s="10">
        <v>0.03</v>
      </c>
      <c r="I27" s="13">
        <f>data_N[[#This Row],[quantité]]*data_N[[#This Row],[prix_de_vente_unitaire]]*(1-data_N[[#This Row],[discount]])</f>
        <v>2619</v>
      </c>
    </row>
    <row r="28" spans="1:9" x14ac:dyDescent="0.25">
      <c r="A28" s="8">
        <v>27</v>
      </c>
      <c r="B28" s="9">
        <v>45314</v>
      </c>
      <c r="C28" s="5">
        <v>4</v>
      </c>
      <c r="D28" s="5">
        <v>6</v>
      </c>
      <c r="E28" s="8" t="str">
        <f>_xlfn.XLOOKUP('Base N'!$D28,Produits!A:A,Produits!B:B)</f>
        <v>Road_bike1002</v>
      </c>
      <c r="F28" s="8">
        <v>1</v>
      </c>
      <c r="G28" s="12">
        <f>_xlfn.XLOOKUP('Base N'!$D28,Produits!A:A,Produits!G:G)</f>
        <v>3900</v>
      </c>
      <c r="H28" s="10">
        <v>0.05</v>
      </c>
      <c r="I28" s="13">
        <f>data_N[[#This Row],[quantité]]*data_N[[#This Row],[prix_de_vente_unitaire]]*(1-data_N[[#This Row],[discount]])</f>
        <v>3705</v>
      </c>
    </row>
    <row r="29" spans="1:9" x14ac:dyDescent="0.25">
      <c r="A29" s="8">
        <v>28</v>
      </c>
      <c r="B29" s="9">
        <v>45315</v>
      </c>
      <c r="C29" s="5">
        <v>3</v>
      </c>
      <c r="D29" s="5">
        <v>6</v>
      </c>
      <c r="E29" s="8" t="str">
        <f>_xlfn.XLOOKUP('Base N'!$D29,Produits!A:A,Produits!B:B)</f>
        <v>Road_bike1002</v>
      </c>
      <c r="F29" s="8">
        <v>1</v>
      </c>
      <c r="G29" s="12">
        <f>_xlfn.XLOOKUP('Base N'!$D29,Produits!A:A,Produits!G:G)</f>
        <v>3900</v>
      </c>
      <c r="H29" s="10">
        <v>0.1</v>
      </c>
      <c r="I29" s="13">
        <f>data_N[[#This Row],[quantité]]*data_N[[#This Row],[prix_de_vente_unitaire]]*(1-data_N[[#This Row],[discount]])</f>
        <v>3510</v>
      </c>
    </row>
    <row r="30" spans="1:9" x14ac:dyDescent="0.25">
      <c r="A30" s="8">
        <v>29</v>
      </c>
      <c r="B30" s="9">
        <v>45315</v>
      </c>
      <c r="C30" s="5">
        <v>6</v>
      </c>
      <c r="D30" s="5">
        <v>15</v>
      </c>
      <c r="E30" s="8" t="str">
        <f>_xlfn.XLOOKUP('Base N'!$D30,Produits!A:A,Produits!B:B)</f>
        <v>VTC1000</v>
      </c>
      <c r="F30" s="8">
        <v>1</v>
      </c>
      <c r="G30" s="12">
        <f>_xlfn.XLOOKUP('Base N'!$D30,Produits!A:A,Produits!G:G)</f>
        <v>950</v>
      </c>
      <c r="H30" s="10">
        <v>0.1</v>
      </c>
      <c r="I30" s="13">
        <f>data_N[[#This Row],[quantité]]*data_N[[#This Row],[prix_de_vente_unitaire]]*(1-data_N[[#This Row],[discount]])</f>
        <v>855</v>
      </c>
    </row>
    <row r="31" spans="1:9" x14ac:dyDescent="0.25">
      <c r="A31" s="8">
        <v>30</v>
      </c>
      <c r="B31" s="9">
        <v>45317</v>
      </c>
      <c r="C31" s="5">
        <v>2</v>
      </c>
      <c r="D31" s="5">
        <v>5</v>
      </c>
      <c r="E31" s="8" t="str">
        <f>_xlfn.XLOOKUP('Base N'!$D31,Produits!A:A,Produits!B:B)</f>
        <v>Road_bike1001</v>
      </c>
      <c r="F31" s="8">
        <v>1</v>
      </c>
      <c r="G31" s="12">
        <f>_xlfn.XLOOKUP('Base N'!$D31,Produits!A:A,Produits!G:G)</f>
        <v>3900</v>
      </c>
      <c r="H31" s="10">
        <v>0.02</v>
      </c>
      <c r="I31" s="13">
        <f>data_N[[#This Row],[quantité]]*data_N[[#This Row],[prix_de_vente_unitaire]]*(1-data_N[[#This Row],[discount]])</f>
        <v>3822</v>
      </c>
    </row>
    <row r="32" spans="1:9" x14ac:dyDescent="0.25">
      <c r="A32" s="8">
        <v>31</v>
      </c>
      <c r="B32" s="9">
        <v>45322</v>
      </c>
      <c r="C32" s="5">
        <v>5</v>
      </c>
      <c r="D32" s="5">
        <v>14</v>
      </c>
      <c r="E32" s="8" t="str">
        <f>_xlfn.XLOOKUP('Base N'!$D32,Produits!A:A,Produits!B:B)</f>
        <v>VTT1005</v>
      </c>
      <c r="F32" s="8">
        <v>1</v>
      </c>
      <c r="G32" s="12">
        <f>_xlfn.XLOOKUP('Base N'!$D32,Produits!A:A,Produits!G:G)</f>
        <v>2700</v>
      </c>
      <c r="H32" s="10">
        <v>0.04</v>
      </c>
      <c r="I32" s="13">
        <f>data_N[[#This Row],[quantité]]*data_N[[#This Row],[prix_de_vente_unitaire]]*(1-data_N[[#This Row],[discount]])</f>
        <v>2592</v>
      </c>
    </row>
    <row r="33" spans="1:9" x14ac:dyDescent="0.25">
      <c r="A33" s="8">
        <v>32</v>
      </c>
      <c r="B33" s="9">
        <v>45323</v>
      </c>
      <c r="C33" s="5">
        <v>6</v>
      </c>
      <c r="D33" s="5">
        <v>10</v>
      </c>
      <c r="E33" s="8" t="str">
        <f>_xlfn.XLOOKUP('Base N'!$D33,Produits!A:A,Produits!B:B)</f>
        <v>VTT1001</v>
      </c>
      <c r="F33" s="8">
        <v>1</v>
      </c>
      <c r="G33" s="12">
        <f>_xlfn.XLOOKUP('Base N'!$D33,Produits!A:A,Produits!G:G)</f>
        <v>2700</v>
      </c>
      <c r="H33" s="10">
        <v>0.01</v>
      </c>
      <c r="I33" s="13">
        <f>data_N[[#This Row],[quantité]]*data_N[[#This Row],[prix_de_vente_unitaire]]*(1-data_N[[#This Row],[discount]])</f>
        <v>2673</v>
      </c>
    </row>
    <row r="34" spans="1:9" x14ac:dyDescent="0.25">
      <c r="A34" s="8">
        <v>33</v>
      </c>
      <c r="B34" s="9">
        <v>45323</v>
      </c>
      <c r="C34" s="5">
        <v>3</v>
      </c>
      <c r="D34" s="5">
        <v>13</v>
      </c>
      <c r="E34" s="8" t="str">
        <f>_xlfn.XLOOKUP('Base N'!$D34,Produits!A:A,Produits!B:B)</f>
        <v>VTT1004</v>
      </c>
      <c r="F34" s="8">
        <v>1</v>
      </c>
      <c r="G34" s="12">
        <f>_xlfn.XLOOKUP('Base N'!$D34,Produits!A:A,Produits!G:G)</f>
        <v>2700</v>
      </c>
      <c r="H34" s="10">
        <v>0.03</v>
      </c>
      <c r="I34" s="13">
        <f>data_N[[#This Row],[quantité]]*data_N[[#This Row],[prix_de_vente_unitaire]]*(1-data_N[[#This Row],[discount]])</f>
        <v>2619</v>
      </c>
    </row>
    <row r="35" spans="1:9" x14ac:dyDescent="0.25">
      <c r="A35" s="8">
        <v>34</v>
      </c>
      <c r="B35" s="9">
        <v>45323</v>
      </c>
      <c r="C35" s="5">
        <v>5</v>
      </c>
      <c r="D35" s="5">
        <v>12</v>
      </c>
      <c r="E35" s="8" t="str">
        <f>_xlfn.XLOOKUP('Base N'!$D35,Produits!A:A,Produits!B:B)</f>
        <v>VTT1003</v>
      </c>
      <c r="F35" s="8">
        <v>1</v>
      </c>
      <c r="G35" s="12">
        <f>_xlfn.XLOOKUP('Base N'!$D35,Produits!A:A,Produits!G:G)</f>
        <v>2700</v>
      </c>
      <c r="H35" s="10">
        <v>0</v>
      </c>
      <c r="I35" s="13">
        <f>data_N[[#This Row],[quantité]]*data_N[[#This Row],[prix_de_vente_unitaire]]*(1-data_N[[#This Row],[discount]])</f>
        <v>2700</v>
      </c>
    </row>
    <row r="36" spans="1:9" x14ac:dyDescent="0.25">
      <c r="A36" s="8">
        <v>35</v>
      </c>
      <c r="B36" s="9">
        <v>45323</v>
      </c>
      <c r="C36" s="5">
        <v>5</v>
      </c>
      <c r="D36" s="5">
        <v>10</v>
      </c>
      <c r="E36" s="8" t="str">
        <f>_xlfn.XLOOKUP('Base N'!$D36,Produits!A:A,Produits!B:B)</f>
        <v>VTT1001</v>
      </c>
      <c r="F36" s="8">
        <v>1</v>
      </c>
      <c r="G36" s="12">
        <f>_xlfn.XLOOKUP('Base N'!$D36,Produits!A:A,Produits!G:G)</f>
        <v>2700</v>
      </c>
      <c r="H36" s="10">
        <v>0.04</v>
      </c>
      <c r="I36" s="13">
        <f>data_N[[#This Row],[quantité]]*data_N[[#This Row],[prix_de_vente_unitaire]]*(1-data_N[[#This Row],[discount]])</f>
        <v>2592</v>
      </c>
    </row>
    <row r="37" spans="1:9" x14ac:dyDescent="0.25">
      <c r="A37" s="8">
        <v>36</v>
      </c>
      <c r="B37" s="9">
        <v>45323</v>
      </c>
      <c r="C37" s="5">
        <v>4</v>
      </c>
      <c r="D37" s="5">
        <v>4</v>
      </c>
      <c r="E37" s="8" t="str">
        <f>_xlfn.XLOOKUP('Base N'!$D37,Produits!A:A,Produits!B:B)</f>
        <v>Road_bike1000</v>
      </c>
      <c r="F37" s="8">
        <v>1</v>
      </c>
      <c r="G37" s="12">
        <f>_xlfn.XLOOKUP('Base N'!$D37,Produits!A:A,Produits!G:G)</f>
        <v>3700</v>
      </c>
      <c r="H37" s="10">
        <v>0.09</v>
      </c>
      <c r="I37" s="13">
        <f>data_N[[#This Row],[quantité]]*data_N[[#This Row],[prix_de_vente_unitaire]]*(1-data_N[[#This Row],[discount]])</f>
        <v>3367</v>
      </c>
    </row>
    <row r="38" spans="1:9" x14ac:dyDescent="0.25">
      <c r="A38" s="8">
        <v>37</v>
      </c>
      <c r="B38" s="9">
        <v>45325</v>
      </c>
      <c r="C38" s="5">
        <v>5</v>
      </c>
      <c r="D38" s="5">
        <v>1</v>
      </c>
      <c r="E38" s="8" t="str">
        <f>_xlfn.XLOOKUP('Base N'!$D38,Produits!A:A,Produits!B:B)</f>
        <v>E_bike1000</v>
      </c>
      <c r="F38" s="8">
        <v>1</v>
      </c>
      <c r="G38" s="12">
        <f>_xlfn.XLOOKUP('Base N'!$D38,Produits!A:A,Produits!G:G)</f>
        <v>7500</v>
      </c>
      <c r="H38" s="10">
        <v>0.03</v>
      </c>
      <c r="I38" s="13">
        <f>data_N[[#This Row],[quantité]]*data_N[[#This Row],[prix_de_vente_unitaire]]*(1-data_N[[#This Row],[discount]])</f>
        <v>7275</v>
      </c>
    </row>
    <row r="39" spans="1:9" x14ac:dyDescent="0.25">
      <c r="A39" s="8">
        <v>38</v>
      </c>
      <c r="B39" s="9">
        <v>45325</v>
      </c>
      <c r="C39" s="5">
        <v>1</v>
      </c>
      <c r="D39" s="5">
        <v>3</v>
      </c>
      <c r="E39" s="8" t="str">
        <f>_xlfn.XLOOKUP('Base N'!$D39,Produits!A:A,Produits!B:B)</f>
        <v>E_bike1002</v>
      </c>
      <c r="F39" s="8">
        <v>1</v>
      </c>
      <c r="G39" s="12">
        <f>_xlfn.XLOOKUP('Base N'!$D39,Produits!A:A,Produits!G:G)</f>
        <v>7700</v>
      </c>
      <c r="H39" s="10">
        <v>0.01</v>
      </c>
      <c r="I39" s="13">
        <f>data_N[[#This Row],[quantité]]*data_N[[#This Row],[prix_de_vente_unitaire]]*(1-data_N[[#This Row],[discount]])</f>
        <v>7623</v>
      </c>
    </row>
    <row r="40" spans="1:9" x14ac:dyDescent="0.25">
      <c r="A40" s="8">
        <v>39</v>
      </c>
      <c r="B40" s="9">
        <v>45327</v>
      </c>
      <c r="C40" s="5">
        <v>4</v>
      </c>
      <c r="D40" s="5">
        <v>4</v>
      </c>
      <c r="E40" s="8" t="str">
        <f>_xlfn.XLOOKUP('Base N'!$D40,Produits!A:A,Produits!B:B)</f>
        <v>Road_bike1000</v>
      </c>
      <c r="F40" s="8">
        <v>1</v>
      </c>
      <c r="G40" s="12">
        <f>_xlfn.XLOOKUP('Base N'!$D40,Produits!A:A,Produits!G:G)</f>
        <v>3700</v>
      </c>
      <c r="H40" s="10">
        <v>0.03</v>
      </c>
      <c r="I40" s="13">
        <f>data_N[[#This Row],[quantité]]*data_N[[#This Row],[prix_de_vente_unitaire]]*(1-data_N[[#This Row],[discount]])</f>
        <v>3589</v>
      </c>
    </row>
    <row r="41" spans="1:9" x14ac:dyDescent="0.25">
      <c r="A41" s="8">
        <v>40</v>
      </c>
      <c r="B41" s="9">
        <v>45328</v>
      </c>
      <c r="C41" s="5">
        <v>5</v>
      </c>
      <c r="D41" s="5">
        <v>2</v>
      </c>
      <c r="E41" s="8" t="str">
        <f>_xlfn.XLOOKUP('Base N'!$D41,Produits!A:A,Produits!B:B)</f>
        <v>E_bike1001</v>
      </c>
      <c r="F41" s="8">
        <v>1</v>
      </c>
      <c r="G41" s="12">
        <f>_xlfn.XLOOKUP('Base N'!$D41,Produits!A:A,Produits!G:G)</f>
        <v>7800</v>
      </c>
      <c r="H41" s="10">
        <v>0.05</v>
      </c>
      <c r="I41" s="13">
        <f>data_N[[#This Row],[quantité]]*data_N[[#This Row],[prix_de_vente_unitaire]]*(1-data_N[[#This Row],[discount]])</f>
        <v>7410</v>
      </c>
    </row>
    <row r="42" spans="1:9" x14ac:dyDescent="0.25">
      <c r="A42" s="8">
        <v>41</v>
      </c>
      <c r="B42" s="9">
        <v>45328</v>
      </c>
      <c r="C42" s="5">
        <v>4</v>
      </c>
      <c r="D42" s="5">
        <v>4</v>
      </c>
      <c r="E42" s="8" t="str">
        <f>_xlfn.XLOOKUP('Base N'!$D42,Produits!A:A,Produits!B:B)</f>
        <v>Road_bike1000</v>
      </c>
      <c r="F42" s="8">
        <v>1</v>
      </c>
      <c r="G42" s="12">
        <f>_xlfn.XLOOKUP('Base N'!$D42,Produits!A:A,Produits!G:G)</f>
        <v>3700</v>
      </c>
      <c r="H42" s="10">
        <v>0.09</v>
      </c>
      <c r="I42" s="13">
        <f>data_N[[#This Row],[quantité]]*data_N[[#This Row],[prix_de_vente_unitaire]]*(1-data_N[[#This Row],[discount]])</f>
        <v>3367</v>
      </c>
    </row>
    <row r="43" spans="1:9" x14ac:dyDescent="0.25">
      <c r="A43" s="8">
        <v>42</v>
      </c>
      <c r="B43" s="9">
        <v>45328</v>
      </c>
      <c r="C43" s="5">
        <v>2</v>
      </c>
      <c r="D43" s="5">
        <v>15</v>
      </c>
      <c r="E43" s="8" t="str">
        <f>_xlfn.XLOOKUP('Base N'!$D43,Produits!A:A,Produits!B:B)</f>
        <v>VTC1000</v>
      </c>
      <c r="F43" s="8">
        <v>1</v>
      </c>
      <c r="G43" s="12">
        <f>_xlfn.XLOOKUP('Base N'!$D43,Produits!A:A,Produits!G:G)</f>
        <v>950</v>
      </c>
      <c r="H43" s="10">
        <v>0.09</v>
      </c>
      <c r="I43" s="13">
        <f>data_N[[#This Row],[quantité]]*data_N[[#This Row],[prix_de_vente_unitaire]]*(1-data_N[[#This Row],[discount]])</f>
        <v>864.5</v>
      </c>
    </row>
    <row r="44" spans="1:9" x14ac:dyDescent="0.25">
      <c r="A44" s="8">
        <v>43</v>
      </c>
      <c r="B44" s="9">
        <v>45329</v>
      </c>
      <c r="C44" s="5">
        <v>4</v>
      </c>
      <c r="D44" s="5">
        <v>2</v>
      </c>
      <c r="E44" s="8" t="str">
        <f>_xlfn.XLOOKUP('Base N'!$D44,Produits!A:A,Produits!B:B)</f>
        <v>E_bike1001</v>
      </c>
      <c r="F44" s="8">
        <v>1</v>
      </c>
      <c r="G44" s="12">
        <f>_xlfn.XLOOKUP('Base N'!$D44,Produits!A:A,Produits!G:G)</f>
        <v>7800</v>
      </c>
      <c r="H44" s="10">
        <v>0.02</v>
      </c>
      <c r="I44" s="13">
        <f>data_N[[#This Row],[quantité]]*data_N[[#This Row],[prix_de_vente_unitaire]]*(1-data_N[[#This Row],[discount]])</f>
        <v>7644</v>
      </c>
    </row>
    <row r="45" spans="1:9" x14ac:dyDescent="0.25">
      <c r="A45" s="8">
        <v>44</v>
      </c>
      <c r="B45" s="9">
        <v>45329</v>
      </c>
      <c r="C45" s="5">
        <v>4</v>
      </c>
      <c r="D45" s="5">
        <v>10</v>
      </c>
      <c r="E45" s="8" t="str">
        <f>_xlfn.XLOOKUP('Base N'!$D45,Produits!A:A,Produits!B:B)</f>
        <v>VTT1001</v>
      </c>
      <c r="F45" s="8">
        <v>1</v>
      </c>
      <c r="G45" s="12">
        <f>_xlfn.XLOOKUP('Base N'!$D45,Produits!A:A,Produits!G:G)</f>
        <v>2700</v>
      </c>
      <c r="H45" s="10">
        <v>0.09</v>
      </c>
      <c r="I45" s="13">
        <f>data_N[[#This Row],[quantité]]*data_N[[#This Row],[prix_de_vente_unitaire]]*(1-data_N[[#This Row],[discount]])</f>
        <v>2457</v>
      </c>
    </row>
    <row r="46" spans="1:9" x14ac:dyDescent="0.25">
      <c r="A46" s="8">
        <v>45</v>
      </c>
      <c r="B46" s="9">
        <v>45330</v>
      </c>
      <c r="C46" s="5">
        <v>6</v>
      </c>
      <c r="D46" s="5">
        <v>4</v>
      </c>
      <c r="E46" s="8" t="str">
        <f>_xlfn.XLOOKUP('Base N'!$D46,Produits!A:A,Produits!B:B)</f>
        <v>Road_bike1000</v>
      </c>
      <c r="F46" s="8">
        <v>1</v>
      </c>
      <c r="G46" s="12">
        <f>_xlfn.XLOOKUP('Base N'!$D46,Produits!A:A,Produits!G:G)</f>
        <v>3700</v>
      </c>
      <c r="H46" s="10">
        <v>7.0000000000000007E-2</v>
      </c>
      <c r="I46" s="13">
        <f>data_N[[#This Row],[quantité]]*data_N[[#This Row],[prix_de_vente_unitaire]]*(1-data_N[[#This Row],[discount]])</f>
        <v>3440.9999999999995</v>
      </c>
    </row>
    <row r="47" spans="1:9" x14ac:dyDescent="0.25">
      <c r="A47" s="8">
        <v>46</v>
      </c>
      <c r="B47" s="9">
        <v>45331</v>
      </c>
      <c r="C47" s="5">
        <v>4</v>
      </c>
      <c r="D47" s="5">
        <v>3</v>
      </c>
      <c r="E47" s="8" t="str">
        <f>_xlfn.XLOOKUP('Base N'!$D47,Produits!A:A,Produits!B:B)</f>
        <v>E_bike1002</v>
      </c>
      <c r="F47" s="8">
        <v>1</v>
      </c>
      <c r="G47" s="12">
        <f>_xlfn.XLOOKUP('Base N'!$D47,Produits!A:A,Produits!G:G)</f>
        <v>7700</v>
      </c>
      <c r="H47" s="10">
        <v>0</v>
      </c>
      <c r="I47" s="13">
        <f>data_N[[#This Row],[quantité]]*data_N[[#This Row],[prix_de_vente_unitaire]]*(1-data_N[[#This Row],[discount]])</f>
        <v>7700</v>
      </c>
    </row>
    <row r="48" spans="1:9" x14ac:dyDescent="0.25">
      <c r="A48" s="8">
        <v>47</v>
      </c>
      <c r="B48" s="9">
        <v>45333</v>
      </c>
      <c r="C48" s="5">
        <v>6</v>
      </c>
      <c r="D48" s="5">
        <v>5</v>
      </c>
      <c r="E48" s="8" t="str">
        <f>_xlfn.XLOOKUP('Base N'!$D48,Produits!A:A,Produits!B:B)</f>
        <v>Road_bike1001</v>
      </c>
      <c r="F48" s="8">
        <v>1</v>
      </c>
      <c r="G48" s="12">
        <f>_xlfn.XLOOKUP('Base N'!$D48,Produits!A:A,Produits!G:G)</f>
        <v>3900</v>
      </c>
      <c r="H48" s="10">
        <v>0.02</v>
      </c>
      <c r="I48" s="13">
        <f>data_N[[#This Row],[quantité]]*data_N[[#This Row],[prix_de_vente_unitaire]]*(1-data_N[[#This Row],[discount]])</f>
        <v>3822</v>
      </c>
    </row>
    <row r="49" spans="1:9" x14ac:dyDescent="0.25">
      <c r="A49" s="8">
        <v>48</v>
      </c>
      <c r="B49" s="9">
        <v>45334</v>
      </c>
      <c r="C49" s="5">
        <v>6</v>
      </c>
      <c r="D49" s="5">
        <v>14</v>
      </c>
      <c r="E49" s="8" t="str">
        <f>_xlfn.XLOOKUP('Base N'!$D49,Produits!A:A,Produits!B:B)</f>
        <v>VTT1005</v>
      </c>
      <c r="F49" s="8">
        <v>1</v>
      </c>
      <c r="G49" s="12">
        <f>_xlfn.XLOOKUP('Base N'!$D49,Produits!A:A,Produits!G:G)</f>
        <v>2700</v>
      </c>
      <c r="H49" s="10">
        <v>0.04</v>
      </c>
      <c r="I49" s="13">
        <f>data_N[[#This Row],[quantité]]*data_N[[#This Row],[prix_de_vente_unitaire]]*(1-data_N[[#This Row],[discount]])</f>
        <v>2592</v>
      </c>
    </row>
    <row r="50" spans="1:9" x14ac:dyDescent="0.25">
      <c r="A50" s="8">
        <v>49</v>
      </c>
      <c r="B50" s="9">
        <v>45334</v>
      </c>
      <c r="C50" s="5">
        <v>2</v>
      </c>
      <c r="D50" s="5">
        <v>5</v>
      </c>
      <c r="E50" s="8" t="str">
        <f>_xlfn.XLOOKUP('Base N'!$D50,Produits!A:A,Produits!B:B)</f>
        <v>Road_bike1001</v>
      </c>
      <c r="F50" s="8">
        <v>1</v>
      </c>
      <c r="G50" s="12">
        <f>_xlfn.XLOOKUP('Base N'!$D50,Produits!A:A,Produits!G:G)</f>
        <v>3900</v>
      </c>
      <c r="H50" s="10">
        <v>0</v>
      </c>
      <c r="I50" s="13">
        <f>data_N[[#This Row],[quantité]]*data_N[[#This Row],[prix_de_vente_unitaire]]*(1-data_N[[#This Row],[discount]])</f>
        <v>3900</v>
      </c>
    </row>
    <row r="51" spans="1:9" x14ac:dyDescent="0.25">
      <c r="A51" s="8">
        <v>50</v>
      </c>
      <c r="B51" s="9">
        <v>45335</v>
      </c>
      <c r="C51" s="5">
        <v>2</v>
      </c>
      <c r="D51" s="5">
        <v>6</v>
      </c>
      <c r="E51" s="8" t="str">
        <f>_xlfn.XLOOKUP('Base N'!$D51,Produits!A:A,Produits!B:B)</f>
        <v>Road_bike1002</v>
      </c>
      <c r="F51" s="8">
        <v>1</v>
      </c>
      <c r="G51" s="12">
        <f>_xlfn.XLOOKUP('Base N'!$D51,Produits!A:A,Produits!G:G)</f>
        <v>3900</v>
      </c>
      <c r="H51" s="10">
        <v>0.01</v>
      </c>
      <c r="I51" s="13">
        <f>data_N[[#This Row],[quantité]]*data_N[[#This Row],[prix_de_vente_unitaire]]*(1-data_N[[#This Row],[discount]])</f>
        <v>3861</v>
      </c>
    </row>
    <row r="52" spans="1:9" x14ac:dyDescent="0.25">
      <c r="A52" s="8">
        <v>51</v>
      </c>
      <c r="B52" s="9">
        <v>45335</v>
      </c>
      <c r="C52" s="5">
        <v>1</v>
      </c>
      <c r="D52" s="5">
        <v>1</v>
      </c>
      <c r="E52" s="8" t="str">
        <f>_xlfn.XLOOKUP('Base N'!$D52,Produits!A:A,Produits!B:B)</f>
        <v>E_bike1000</v>
      </c>
      <c r="F52" s="8">
        <v>1</v>
      </c>
      <c r="G52" s="12">
        <f>_xlfn.XLOOKUP('Base N'!$D52,Produits!A:A,Produits!G:G)</f>
        <v>7500</v>
      </c>
      <c r="H52" s="10">
        <v>0.08</v>
      </c>
      <c r="I52" s="13">
        <f>data_N[[#This Row],[quantité]]*data_N[[#This Row],[prix_de_vente_unitaire]]*(1-data_N[[#This Row],[discount]])</f>
        <v>6900</v>
      </c>
    </row>
    <row r="53" spans="1:9" x14ac:dyDescent="0.25">
      <c r="A53" s="8">
        <v>52</v>
      </c>
      <c r="B53" s="9">
        <v>45337</v>
      </c>
      <c r="C53" s="5">
        <v>3</v>
      </c>
      <c r="D53" s="5">
        <v>2</v>
      </c>
      <c r="E53" s="8" t="str">
        <f>_xlfn.XLOOKUP('Base N'!$D53,Produits!A:A,Produits!B:B)</f>
        <v>E_bike1001</v>
      </c>
      <c r="F53" s="8">
        <v>1</v>
      </c>
      <c r="G53" s="12">
        <f>_xlfn.XLOOKUP('Base N'!$D53,Produits!A:A,Produits!G:G)</f>
        <v>7800</v>
      </c>
      <c r="H53" s="10">
        <v>0.01</v>
      </c>
      <c r="I53" s="13">
        <f>data_N[[#This Row],[quantité]]*data_N[[#This Row],[prix_de_vente_unitaire]]*(1-data_N[[#This Row],[discount]])</f>
        <v>7722</v>
      </c>
    </row>
    <row r="54" spans="1:9" x14ac:dyDescent="0.25">
      <c r="A54" s="8">
        <v>53</v>
      </c>
      <c r="B54" s="9">
        <v>45337</v>
      </c>
      <c r="C54" s="5">
        <v>1</v>
      </c>
      <c r="D54" s="5">
        <v>3</v>
      </c>
      <c r="E54" s="8" t="str">
        <f>_xlfn.XLOOKUP('Base N'!$D54,Produits!A:A,Produits!B:B)</f>
        <v>E_bike1002</v>
      </c>
      <c r="F54" s="8">
        <v>1</v>
      </c>
      <c r="G54" s="12">
        <f>_xlfn.XLOOKUP('Base N'!$D54,Produits!A:A,Produits!G:G)</f>
        <v>7700</v>
      </c>
      <c r="H54" s="10">
        <v>0.02</v>
      </c>
      <c r="I54" s="13">
        <f>data_N[[#This Row],[quantité]]*data_N[[#This Row],[prix_de_vente_unitaire]]*(1-data_N[[#This Row],[discount]])</f>
        <v>7546</v>
      </c>
    </row>
    <row r="55" spans="1:9" x14ac:dyDescent="0.25">
      <c r="A55" s="8">
        <v>54</v>
      </c>
      <c r="B55" s="9">
        <v>45339</v>
      </c>
      <c r="C55" s="5">
        <v>1</v>
      </c>
      <c r="D55" s="5">
        <v>15</v>
      </c>
      <c r="E55" s="8" t="str">
        <f>_xlfn.XLOOKUP('Base N'!$D55,Produits!A:A,Produits!B:B)</f>
        <v>VTC1000</v>
      </c>
      <c r="F55" s="8">
        <v>1</v>
      </c>
      <c r="G55" s="12">
        <f>_xlfn.XLOOKUP('Base N'!$D55,Produits!A:A,Produits!G:G)</f>
        <v>950</v>
      </c>
      <c r="H55" s="10">
        <v>0.1</v>
      </c>
      <c r="I55" s="13">
        <f>data_N[[#This Row],[quantité]]*data_N[[#This Row],[prix_de_vente_unitaire]]*(1-data_N[[#This Row],[discount]])</f>
        <v>855</v>
      </c>
    </row>
    <row r="56" spans="1:9" x14ac:dyDescent="0.25">
      <c r="A56" s="8">
        <v>55</v>
      </c>
      <c r="B56" s="9">
        <v>45339</v>
      </c>
      <c r="C56" s="5">
        <v>6</v>
      </c>
      <c r="D56" s="5">
        <v>16</v>
      </c>
      <c r="E56" s="8" t="str">
        <f>_xlfn.XLOOKUP('Base N'!$D56,Produits!A:A,Produits!B:B)</f>
        <v>VTC1001</v>
      </c>
      <c r="F56" s="8">
        <v>1</v>
      </c>
      <c r="G56" s="12">
        <f>_xlfn.XLOOKUP('Base N'!$D56,Produits!A:A,Produits!G:G)</f>
        <v>990</v>
      </c>
      <c r="H56" s="10">
        <v>0.06</v>
      </c>
      <c r="I56" s="13">
        <f>data_N[[#This Row],[quantité]]*data_N[[#This Row],[prix_de_vente_unitaire]]*(1-data_N[[#This Row],[discount]])</f>
        <v>930.59999999999991</v>
      </c>
    </row>
    <row r="57" spans="1:9" x14ac:dyDescent="0.25">
      <c r="A57" s="8">
        <v>56</v>
      </c>
      <c r="B57" s="9">
        <v>45340</v>
      </c>
      <c r="C57" s="5">
        <v>6</v>
      </c>
      <c r="D57" s="5">
        <v>4</v>
      </c>
      <c r="E57" s="8" t="str">
        <f>_xlfn.XLOOKUP('Base N'!$D57,Produits!A:A,Produits!B:B)</f>
        <v>Road_bike1000</v>
      </c>
      <c r="F57" s="8">
        <v>1</v>
      </c>
      <c r="G57" s="12">
        <f>_xlfn.XLOOKUP('Base N'!$D57,Produits!A:A,Produits!G:G)</f>
        <v>3700</v>
      </c>
      <c r="H57" s="10">
        <v>0.02</v>
      </c>
      <c r="I57" s="13">
        <f>data_N[[#This Row],[quantité]]*data_N[[#This Row],[prix_de_vente_unitaire]]*(1-data_N[[#This Row],[discount]])</f>
        <v>3626</v>
      </c>
    </row>
    <row r="58" spans="1:9" x14ac:dyDescent="0.25">
      <c r="A58" s="8">
        <v>57</v>
      </c>
      <c r="B58" s="9">
        <v>45340</v>
      </c>
      <c r="C58" s="5">
        <v>6</v>
      </c>
      <c r="D58" s="5">
        <v>13</v>
      </c>
      <c r="E58" s="8" t="str">
        <f>_xlfn.XLOOKUP('Base N'!$D58,Produits!A:A,Produits!B:B)</f>
        <v>VTT1004</v>
      </c>
      <c r="F58" s="8">
        <v>1</v>
      </c>
      <c r="G58" s="12">
        <f>_xlfn.XLOOKUP('Base N'!$D58,Produits!A:A,Produits!G:G)</f>
        <v>2700</v>
      </c>
      <c r="H58" s="10">
        <v>0.05</v>
      </c>
      <c r="I58" s="13">
        <f>data_N[[#This Row],[quantité]]*data_N[[#This Row],[prix_de_vente_unitaire]]*(1-data_N[[#This Row],[discount]])</f>
        <v>2565</v>
      </c>
    </row>
    <row r="59" spans="1:9" x14ac:dyDescent="0.25">
      <c r="A59" s="8">
        <v>58</v>
      </c>
      <c r="B59" s="9">
        <v>45342</v>
      </c>
      <c r="C59" s="5">
        <v>4</v>
      </c>
      <c r="D59" s="5">
        <v>5</v>
      </c>
      <c r="E59" s="8" t="str">
        <f>_xlfn.XLOOKUP('Base N'!$D59,Produits!A:A,Produits!B:B)</f>
        <v>Road_bike1001</v>
      </c>
      <c r="F59" s="8">
        <v>1</v>
      </c>
      <c r="G59" s="12">
        <f>_xlfn.XLOOKUP('Base N'!$D59,Produits!A:A,Produits!G:G)</f>
        <v>3900</v>
      </c>
      <c r="H59" s="10">
        <v>0.05</v>
      </c>
      <c r="I59" s="13">
        <f>data_N[[#This Row],[quantité]]*data_N[[#This Row],[prix_de_vente_unitaire]]*(1-data_N[[#This Row],[discount]])</f>
        <v>3705</v>
      </c>
    </row>
    <row r="60" spans="1:9" x14ac:dyDescent="0.25">
      <c r="A60" s="8">
        <v>59</v>
      </c>
      <c r="B60" s="9">
        <v>45343</v>
      </c>
      <c r="C60" s="5">
        <v>6</v>
      </c>
      <c r="D60" s="5">
        <v>12</v>
      </c>
      <c r="E60" s="8" t="str">
        <f>_xlfn.XLOOKUP('Base N'!$D60,Produits!A:A,Produits!B:B)</f>
        <v>VTT1003</v>
      </c>
      <c r="F60" s="8">
        <v>1</v>
      </c>
      <c r="G60" s="12">
        <f>_xlfn.XLOOKUP('Base N'!$D60,Produits!A:A,Produits!G:G)</f>
        <v>2700</v>
      </c>
      <c r="H60" s="10">
        <v>0.06</v>
      </c>
      <c r="I60" s="13">
        <f>data_N[[#This Row],[quantité]]*data_N[[#This Row],[prix_de_vente_unitaire]]*(1-data_N[[#This Row],[discount]])</f>
        <v>2538</v>
      </c>
    </row>
    <row r="61" spans="1:9" x14ac:dyDescent="0.25">
      <c r="A61" s="8">
        <v>60</v>
      </c>
      <c r="B61" s="9">
        <v>45349</v>
      </c>
      <c r="C61" s="5">
        <v>3</v>
      </c>
      <c r="D61" s="5">
        <v>3</v>
      </c>
      <c r="E61" s="8" t="str">
        <f>_xlfn.XLOOKUP('Base N'!$D61,Produits!A:A,Produits!B:B)</f>
        <v>E_bike1002</v>
      </c>
      <c r="F61" s="8">
        <v>1</v>
      </c>
      <c r="G61" s="12">
        <f>_xlfn.XLOOKUP('Base N'!$D61,Produits!A:A,Produits!G:G)</f>
        <v>7700</v>
      </c>
      <c r="H61" s="10">
        <v>0.02</v>
      </c>
      <c r="I61" s="13">
        <f>data_N[[#This Row],[quantité]]*data_N[[#This Row],[prix_de_vente_unitaire]]*(1-data_N[[#This Row],[discount]])</f>
        <v>7546</v>
      </c>
    </row>
    <row r="62" spans="1:9" x14ac:dyDescent="0.25">
      <c r="A62" s="8">
        <v>61</v>
      </c>
      <c r="B62" s="9">
        <v>45351</v>
      </c>
      <c r="C62" s="5">
        <v>3</v>
      </c>
      <c r="D62" s="5">
        <v>2</v>
      </c>
      <c r="E62" s="8" t="str">
        <f>_xlfn.XLOOKUP('Base N'!$D62,Produits!A:A,Produits!B:B)</f>
        <v>E_bike1001</v>
      </c>
      <c r="F62" s="8">
        <v>1</v>
      </c>
      <c r="G62" s="12">
        <f>_xlfn.XLOOKUP('Base N'!$D62,Produits!A:A,Produits!G:G)</f>
        <v>7800</v>
      </c>
      <c r="H62" s="10">
        <v>0.1</v>
      </c>
      <c r="I62" s="13">
        <f>data_N[[#This Row],[quantité]]*data_N[[#This Row],[prix_de_vente_unitaire]]*(1-data_N[[#This Row],[discount]])</f>
        <v>7020</v>
      </c>
    </row>
    <row r="63" spans="1:9" x14ac:dyDescent="0.25">
      <c r="A63" s="8">
        <v>62</v>
      </c>
      <c r="B63" s="9">
        <v>45351</v>
      </c>
      <c r="C63" s="5">
        <v>4</v>
      </c>
      <c r="D63" s="5">
        <v>13</v>
      </c>
      <c r="E63" s="8" t="str">
        <f>_xlfn.XLOOKUP('Base N'!$D63,Produits!A:A,Produits!B:B)</f>
        <v>VTT1004</v>
      </c>
      <c r="F63" s="8">
        <v>1</v>
      </c>
      <c r="G63" s="12">
        <f>_xlfn.XLOOKUP('Base N'!$D63,Produits!A:A,Produits!G:G)</f>
        <v>2700</v>
      </c>
      <c r="H63" s="10">
        <v>0.01</v>
      </c>
      <c r="I63" s="13">
        <f>data_N[[#This Row],[quantité]]*data_N[[#This Row],[prix_de_vente_unitaire]]*(1-data_N[[#This Row],[discount]])</f>
        <v>2673</v>
      </c>
    </row>
    <row r="64" spans="1:9" x14ac:dyDescent="0.25">
      <c r="A64" s="8">
        <v>63</v>
      </c>
      <c r="B64" s="9">
        <v>45353</v>
      </c>
      <c r="C64" s="5">
        <v>6</v>
      </c>
      <c r="D64" s="5">
        <v>11</v>
      </c>
      <c r="E64" s="8" t="str">
        <f>_xlfn.XLOOKUP('Base N'!$D64,Produits!A:A,Produits!B:B)</f>
        <v>VTT1002</v>
      </c>
      <c r="F64" s="8">
        <v>1</v>
      </c>
      <c r="G64" s="12">
        <f>_xlfn.XLOOKUP('Base N'!$D64,Produits!A:A,Produits!G:G)</f>
        <v>2700</v>
      </c>
      <c r="H64" s="10">
        <v>0.09</v>
      </c>
      <c r="I64" s="13">
        <f>data_N[[#This Row],[quantité]]*data_N[[#This Row],[prix_de_vente_unitaire]]*(1-data_N[[#This Row],[discount]])</f>
        <v>2457</v>
      </c>
    </row>
    <row r="65" spans="1:9" x14ac:dyDescent="0.25">
      <c r="A65" s="8">
        <v>64</v>
      </c>
      <c r="B65" s="9">
        <v>45354</v>
      </c>
      <c r="C65" s="5">
        <v>5</v>
      </c>
      <c r="D65" s="5">
        <v>15</v>
      </c>
      <c r="E65" s="8" t="str">
        <f>_xlfn.XLOOKUP('Base N'!$D65,Produits!A:A,Produits!B:B)</f>
        <v>VTC1000</v>
      </c>
      <c r="F65" s="8">
        <v>1</v>
      </c>
      <c r="G65" s="12">
        <f>_xlfn.XLOOKUP('Base N'!$D65,Produits!A:A,Produits!G:G)</f>
        <v>950</v>
      </c>
      <c r="H65" s="10">
        <v>0.1</v>
      </c>
      <c r="I65" s="13">
        <f>data_N[[#This Row],[quantité]]*data_N[[#This Row],[prix_de_vente_unitaire]]*(1-data_N[[#This Row],[discount]])</f>
        <v>855</v>
      </c>
    </row>
    <row r="66" spans="1:9" x14ac:dyDescent="0.25">
      <c r="A66" s="8">
        <v>65</v>
      </c>
      <c r="B66" s="9">
        <v>45355</v>
      </c>
      <c r="C66" s="5">
        <v>6</v>
      </c>
      <c r="D66" s="5">
        <v>16</v>
      </c>
      <c r="E66" s="8" t="str">
        <f>_xlfn.XLOOKUP('Base N'!$D66,Produits!A:A,Produits!B:B)</f>
        <v>VTC1001</v>
      </c>
      <c r="F66" s="8">
        <v>1</v>
      </c>
      <c r="G66" s="12">
        <f>_xlfn.XLOOKUP('Base N'!$D66,Produits!A:A,Produits!G:G)</f>
        <v>990</v>
      </c>
      <c r="H66" s="10">
        <v>0.06</v>
      </c>
      <c r="I66" s="13">
        <f>data_N[[#This Row],[quantité]]*data_N[[#This Row],[prix_de_vente_unitaire]]*(1-data_N[[#This Row],[discount]])</f>
        <v>930.59999999999991</v>
      </c>
    </row>
    <row r="67" spans="1:9" x14ac:dyDescent="0.25">
      <c r="A67" s="8">
        <v>66</v>
      </c>
      <c r="B67" s="9">
        <v>45358</v>
      </c>
      <c r="C67" s="5">
        <v>6</v>
      </c>
      <c r="D67" s="5">
        <v>8</v>
      </c>
      <c r="E67" s="8" t="str">
        <f>_xlfn.XLOOKUP('Base N'!$D67,Produits!A:A,Produits!B:B)</f>
        <v>Road_bike1004</v>
      </c>
      <c r="F67" s="8">
        <v>1</v>
      </c>
      <c r="G67" s="12">
        <f>_xlfn.XLOOKUP('Base N'!$D67,Produits!A:A,Produits!G:G)</f>
        <v>3900</v>
      </c>
      <c r="H67" s="10">
        <v>0.01</v>
      </c>
      <c r="I67" s="13">
        <f>data_N[[#This Row],[quantité]]*data_N[[#This Row],[prix_de_vente_unitaire]]*(1-data_N[[#This Row],[discount]])</f>
        <v>3861</v>
      </c>
    </row>
    <row r="68" spans="1:9" x14ac:dyDescent="0.25">
      <c r="A68" s="8">
        <v>67</v>
      </c>
      <c r="B68" s="9">
        <v>45358</v>
      </c>
      <c r="C68" s="5">
        <v>3</v>
      </c>
      <c r="D68" s="5">
        <v>4</v>
      </c>
      <c r="E68" s="8" t="str">
        <f>_xlfn.XLOOKUP('Base N'!$D68,Produits!A:A,Produits!B:B)</f>
        <v>Road_bike1000</v>
      </c>
      <c r="F68" s="8">
        <v>1</v>
      </c>
      <c r="G68" s="12">
        <f>_xlfn.XLOOKUP('Base N'!$D68,Produits!A:A,Produits!G:G)</f>
        <v>3700</v>
      </c>
      <c r="H68" s="10">
        <v>0.09</v>
      </c>
      <c r="I68" s="13">
        <f>data_N[[#This Row],[quantité]]*data_N[[#This Row],[prix_de_vente_unitaire]]*(1-data_N[[#This Row],[discount]])</f>
        <v>3367</v>
      </c>
    </row>
    <row r="69" spans="1:9" x14ac:dyDescent="0.25">
      <c r="A69" s="8">
        <v>68</v>
      </c>
      <c r="B69" s="9">
        <v>45358</v>
      </c>
      <c r="C69" s="5">
        <v>4</v>
      </c>
      <c r="D69" s="5">
        <v>1</v>
      </c>
      <c r="E69" s="8" t="str">
        <f>_xlfn.XLOOKUP('Base N'!$D69,Produits!A:A,Produits!B:B)</f>
        <v>E_bike1000</v>
      </c>
      <c r="F69" s="8">
        <v>1</v>
      </c>
      <c r="G69" s="12">
        <f>_xlfn.XLOOKUP('Base N'!$D69,Produits!A:A,Produits!G:G)</f>
        <v>7500</v>
      </c>
      <c r="H69" s="10">
        <v>0.05</v>
      </c>
      <c r="I69" s="13">
        <f>data_N[[#This Row],[quantité]]*data_N[[#This Row],[prix_de_vente_unitaire]]*(1-data_N[[#This Row],[discount]])</f>
        <v>7125</v>
      </c>
    </row>
    <row r="70" spans="1:9" x14ac:dyDescent="0.25">
      <c r="A70" s="8">
        <v>69</v>
      </c>
      <c r="B70" s="9">
        <v>45360</v>
      </c>
      <c r="C70" s="5">
        <v>5</v>
      </c>
      <c r="D70" s="5">
        <v>5</v>
      </c>
      <c r="E70" s="8" t="str">
        <f>_xlfn.XLOOKUP('Base N'!$D70,Produits!A:A,Produits!B:B)</f>
        <v>Road_bike1001</v>
      </c>
      <c r="F70" s="8">
        <v>1</v>
      </c>
      <c r="G70" s="12">
        <f>_xlfn.XLOOKUP('Base N'!$D70,Produits!A:A,Produits!G:G)</f>
        <v>3900</v>
      </c>
      <c r="H70" s="10">
        <v>0.09</v>
      </c>
      <c r="I70" s="13">
        <f>data_N[[#This Row],[quantité]]*data_N[[#This Row],[prix_de_vente_unitaire]]*(1-data_N[[#This Row],[discount]])</f>
        <v>3549</v>
      </c>
    </row>
    <row r="71" spans="1:9" x14ac:dyDescent="0.25">
      <c r="A71" s="8">
        <v>70</v>
      </c>
      <c r="B71" s="9">
        <v>45362</v>
      </c>
      <c r="C71" s="5">
        <v>2</v>
      </c>
      <c r="D71" s="5">
        <v>4</v>
      </c>
      <c r="E71" s="8" t="str">
        <f>_xlfn.XLOOKUP('Base N'!$D71,Produits!A:A,Produits!B:B)</f>
        <v>Road_bike1000</v>
      </c>
      <c r="F71" s="8">
        <v>1</v>
      </c>
      <c r="G71" s="12">
        <f>_xlfn.XLOOKUP('Base N'!$D71,Produits!A:A,Produits!G:G)</f>
        <v>3700</v>
      </c>
      <c r="H71" s="10">
        <v>7.0000000000000007E-2</v>
      </c>
      <c r="I71" s="13">
        <f>data_N[[#This Row],[quantité]]*data_N[[#This Row],[prix_de_vente_unitaire]]*(1-data_N[[#This Row],[discount]])</f>
        <v>3440.9999999999995</v>
      </c>
    </row>
    <row r="72" spans="1:9" x14ac:dyDescent="0.25">
      <c r="A72" s="8">
        <v>71</v>
      </c>
      <c r="B72" s="9">
        <v>45362</v>
      </c>
      <c r="C72" s="5">
        <v>3</v>
      </c>
      <c r="D72" s="5">
        <v>1</v>
      </c>
      <c r="E72" s="8" t="str">
        <f>_xlfn.XLOOKUP('Base N'!$D72,Produits!A:A,Produits!B:B)</f>
        <v>E_bike1000</v>
      </c>
      <c r="F72" s="8">
        <v>1</v>
      </c>
      <c r="G72" s="12">
        <f>_xlfn.XLOOKUP('Base N'!$D72,Produits!A:A,Produits!G:G)</f>
        <v>7500</v>
      </c>
      <c r="H72" s="10">
        <v>0.1</v>
      </c>
      <c r="I72" s="13">
        <f>data_N[[#This Row],[quantité]]*data_N[[#This Row],[prix_de_vente_unitaire]]*(1-data_N[[#This Row],[discount]])</f>
        <v>6750</v>
      </c>
    </row>
    <row r="73" spans="1:9" x14ac:dyDescent="0.25">
      <c r="A73" s="8">
        <v>72</v>
      </c>
      <c r="B73" s="9">
        <v>45363</v>
      </c>
      <c r="C73" s="5">
        <v>2</v>
      </c>
      <c r="D73" s="5">
        <v>17</v>
      </c>
      <c r="E73" s="8" t="str">
        <f>_xlfn.XLOOKUP('Base N'!$D73,Produits!A:A,Produits!B:B)</f>
        <v>VTC1002</v>
      </c>
      <c r="F73" s="8">
        <v>1</v>
      </c>
      <c r="G73" s="12">
        <f>_xlfn.XLOOKUP('Base N'!$D73,Produits!A:A,Produits!G:G)</f>
        <v>990</v>
      </c>
      <c r="H73" s="10">
        <v>0.01</v>
      </c>
      <c r="I73" s="13">
        <f>data_N[[#This Row],[quantité]]*data_N[[#This Row],[prix_de_vente_unitaire]]*(1-data_N[[#This Row],[discount]])</f>
        <v>980.1</v>
      </c>
    </row>
    <row r="74" spans="1:9" x14ac:dyDescent="0.25">
      <c r="A74" s="8">
        <v>73</v>
      </c>
      <c r="B74" s="9">
        <v>45364</v>
      </c>
      <c r="C74" s="5">
        <v>6</v>
      </c>
      <c r="D74" s="5">
        <v>3</v>
      </c>
      <c r="E74" s="8" t="str">
        <f>_xlfn.XLOOKUP('Base N'!$D74,Produits!A:A,Produits!B:B)</f>
        <v>E_bike1002</v>
      </c>
      <c r="F74" s="8">
        <v>1</v>
      </c>
      <c r="G74" s="12">
        <f>_xlfn.XLOOKUP('Base N'!$D74,Produits!A:A,Produits!G:G)</f>
        <v>7700</v>
      </c>
      <c r="H74" s="10">
        <v>0.06</v>
      </c>
      <c r="I74" s="13">
        <f>data_N[[#This Row],[quantité]]*data_N[[#This Row],[prix_de_vente_unitaire]]*(1-data_N[[#This Row],[discount]])</f>
        <v>7238</v>
      </c>
    </row>
    <row r="75" spans="1:9" x14ac:dyDescent="0.25">
      <c r="A75" s="8">
        <v>74</v>
      </c>
      <c r="B75" s="9">
        <v>45364</v>
      </c>
      <c r="C75" s="5">
        <v>6</v>
      </c>
      <c r="D75" s="5">
        <v>5</v>
      </c>
      <c r="E75" s="8" t="str">
        <f>_xlfn.XLOOKUP('Base N'!$D75,Produits!A:A,Produits!B:B)</f>
        <v>Road_bike1001</v>
      </c>
      <c r="F75" s="8">
        <v>1</v>
      </c>
      <c r="G75" s="12">
        <f>_xlfn.XLOOKUP('Base N'!$D75,Produits!A:A,Produits!G:G)</f>
        <v>3900</v>
      </c>
      <c r="H75" s="10">
        <v>0.09</v>
      </c>
      <c r="I75" s="13">
        <f>data_N[[#This Row],[quantité]]*data_N[[#This Row],[prix_de_vente_unitaire]]*(1-data_N[[#This Row],[discount]])</f>
        <v>3549</v>
      </c>
    </row>
    <row r="76" spans="1:9" x14ac:dyDescent="0.25">
      <c r="A76" s="8">
        <v>75</v>
      </c>
      <c r="B76" s="9">
        <v>45366</v>
      </c>
      <c r="C76" s="5">
        <v>3</v>
      </c>
      <c r="D76" s="5">
        <v>1</v>
      </c>
      <c r="E76" s="8" t="str">
        <f>_xlfn.XLOOKUP('Base N'!$D76,Produits!A:A,Produits!B:B)</f>
        <v>E_bike1000</v>
      </c>
      <c r="F76" s="8">
        <v>1</v>
      </c>
      <c r="G76" s="12">
        <f>_xlfn.XLOOKUP('Base N'!$D76,Produits!A:A,Produits!G:G)</f>
        <v>7500</v>
      </c>
      <c r="H76" s="10">
        <v>0.05</v>
      </c>
      <c r="I76" s="13">
        <f>data_N[[#This Row],[quantité]]*data_N[[#This Row],[prix_de_vente_unitaire]]*(1-data_N[[#This Row],[discount]])</f>
        <v>7125</v>
      </c>
    </row>
    <row r="77" spans="1:9" x14ac:dyDescent="0.25">
      <c r="A77" s="8">
        <v>76</v>
      </c>
      <c r="B77" s="9">
        <v>45366</v>
      </c>
      <c r="C77" s="5">
        <v>1</v>
      </c>
      <c r="D77" s="5">
        <v>3</v>
      </c>
      <c r="E77" s="8" t="str">
        <f>_xlfn.XLOOKUP('Base N'!$D77,Produits!A:A,Produits!B:B)</f>
        <v>E_bike1002</v>
      </c>
      <c r="F77" s="8">
        <v>1</v>
      </c>
      <c r="G77" s="12">
        <f>_xlfn.XLOOKUP('Base N'!$D77,Produits!A:A,Produits!G:G)</f>
        <v>7700</v>
      </c>
      <c r="H77" s="10">
        <v>0.05</v>
      </c>
      <c r="I77" s="13">
        <f>data_N[[#This Row],[quantité]]*data_N[[#This Row],[prix_de_vente_unitaire]]*(1-data_N[[#This Row],[discount]])</f>
        <v>7315</v>
      </c>
    </row>
    <row r="78" spans="1:9" x14ac:dyDescent="0.25">
      <c r="A78" s="8">
        <v>77</v>
      </c>
      <c r="B78" s="9">
        <v>45367</v>
      </c>
      <c r="C78" s="5">
        <v>1</v>
      </c>
      <c r="D78" s="5">
        <v>15</v>
      </c>
      <c r="E78" s="8" t="str">
        <f>_xlfn.XLOOKUP('Base N'!$D78,Produits!A:A,Produits!B:B)</f>
        <v>VTC1000</v>
      </c>
      <c r="F78" s="8">
        <v>1</v>
      </c>
      <c r="G78" s="12">
        <f>_xlfn.XLOOKUP('Base N'!$D78,Produits!A:A,Produits!G:G)</f>
        <v>950</v>
      </c>
      <c r="H78" s="10">
        <v>0.03</v>
      </c>
      <c r="I78" s="13">
        <f>data_N[[#This Row],[quantité]]*data_N[[#This Row],[prix_de_vente_unitaire]]*(1-data_N[[#This Row],[discount]])</f>
        <v>921.5</v>
      </c>
    </row>
    <row r="79" spans="1:9" x14ac:dyDescent="0.25">
      <c r="A79" s="8">
        <v>78</v>
      </c>
      <c r="B79" s="9">
        <v>45367</v>
      </c>
      <c r="C79" s="5">
        <v>5</v>
      </c>
      <c r="D79" s="5">
        <v>3</v>
      </c>
      <c r="E79" s="8" t="str">
        <f>_xlfn.XLOOKUP('Base N'!$D79,Produits!A:A,Produits!B:B)</f>
        <v>E_bike1002</v>
      </c>
      <c r="F79" s="8">
        <v>1</v>
      </c>
      <c r="G79" s="12">
        <f>_xlfn.XLOOKUP('Base N'!$D79,Produits!A:A,Produits!G:G)</f>
        <v>7700</v>
      </c>
      <c r="H79" s="10">
        <v>7.0000000000000007E-2</v>
      </c>
      <c r="I79" s="13">
        <f>data_N[[#This Row],[quantité]]*data_N[[#This Row],[prix_de_vente_unitaire]]*(1-data_N[[#This Row],[discount]])</f>
        <v>7160.9999999999991</v>
      </c>
    </row>
    <row r="80" spans="1:9" x14ac:dyDescent="0.25">
      <c r="A80" s="8">
        <v>79</v>
      </c>
      <c r="B80" s="9">
        <v>45369</v>
      </c>
      <c r="C80" s="5">
        <v>4</v>
      </c>
      <c r="D80" s="5">
        <v>10</v>
      </c>
      <c r="E80" s="8" t="str">
        <f>_xlfn.XLOOKUP('Base N'!$D80,Produits!A:A,Produits!B:B)</f>
        <v>VTT1001</v>
      </c>
      <c r="F80" s="8">
        <v>1</v>
      </c>
      <c r="G80" s="12">
        <f>_xlfn.XLOOKUP('Base N'!$D80,Produits!A:A,Produits!G:G)</f>
        <v>2700</v>
      </c>
      <c r="H80" s="10">
        <v>7.0000000000000007E-2</v>
      </c>
      <c r="I80" s="13">
        <f>data_N[[#This Row],[quantité]]*data_N[[#This Row],[prix_de_vente_unitaire]]*(1-data_N[[#This Row],[discount]])</f>
        <v>2511</v>
      </c>
    </row>
    <row r="81" spans="1:9" x14ac:dyDescent="0.25">
      <c r="A81" s="8">
        <v>80</v>
      </c>
      <c r="B81" s="9">
        <v>45369</v>
      </c>
      <c r="C81" s="5">
        <v>2</v>
      </c>
      <c r="D81" s="5">
        <v>13</v>
      </c>
      <c r="E81" s="8" t="str">
        <f>_xlfn.XLOOKUP('Base N'!$D81,Produits!A:A,Produits!B:B)</f>
        <v>VTT1004</v>
      </c>
      <c r="F81" s="8">
        <v>1</v>
      </c>
      <c r="G81" s="12">
        <f>_xlfn.XLOOKUP('Base N'!$D81,Produits!A:A,Produits!G:G)</f>
        <v>2700</v>
      </c>
      <c r="H81" s="10">
        <v>0.1</v>
      </c>
      <c r="I81" s="13">
        <f>data_N[[#This Row],[quantité]]*data_N[[#This Row],[prix_de_vente_unitaire]]*(1-data_N[[#This Row],[discount]])</f>
        <v>2430</v>
      </c>
    </row>
    <row r="82" spans="1:9" x14ac:dyDescent="0.25">
      <c r="A82" s="8">
        <v>81</v>
      </c>
      <c r="B82" s="9">
        <v>45370</v>
      </c>
      <c r="C82" s="5">
        <v>3</v>
      </c>
      <c r="D82" s="5">
        <v>4</v>
      </c>
      <c r="E82" s="8" t="str">
        <f>_xlfn.XLOOKUP('Base N'!$D82,Produits!A:A,Produits!B:B)</f>
        <v>Road_bike1000</v>
      </c>
      <c r="F82" s="8">
        <v>1</v>
      </c>
      <c r="G82" s="12">
        <f>_xlfn.XLOOKUP('Base N'!$D82,Produits!A:A,Produits!G:G)</f>
        <v>3700</v>
      </c>
      <c r="H82" s="10">
        <v>0.06</v>
      </c>
      <c r="I82" s="13">
        <f>data_N[[#This Row],[quantité]]*data_N[[#This Row],[prix_de_vente_unitaire]]*(1-data_N[[#This Row],[discount]])</f>
        <v>3478</v>
      </c>
    </row>
    <row r="83" spans="1:9" x14ac:dyDescent="0.25">
      <c r="A83" s="8">
        <v>82</v>
      </c>
      <c r="B83" s="9">
        <v>45374</v>
      </c>
      <c r="C83" s="5">
        <v>4</v>
      </c>
      <c r="D83" s="5">
        <v>10</v>
      </c>
      <c r="E83" s="8" t="str">
        <f>_xlfn.XLOOKUP('Base N'!$D83,Produits!A:A,Produits!B:B)</f>
        <v>VTT1001</v>
      </c>
      <c r="F83" s="8">
        <v>1</v>
      </c>
      <c r="G83" s="12">
        <f>_xlfn.XLOOKUP('Base N'!$D83,Produits!A:A,Produits!G:G)</f>
        <v>2700</v>
      </c>
      <c r="H83" s="10">
        <v>0.09</v>
      </c>
      <c r="I83" s="13">
        <f>data_N[[#This Row],[quantité]]*data_N[[#This Row],[prix_de_vente_unitaire]]*(1-data_N[[#This Row],[discount]])</f>
        <v>2457</v>
      </c>
    </row>
    <row r="84" spans="1:9" x14ac:dyDescent="0.25">
      <c r="A84" s="8">
        <v>83</v>
      </c>
      <c r="B84" s="9">
        <v>45375</v>
      </c>
      <c r="C84" s="5">
        <v>3</v>
      </c>
      <c r="D84" s="5">
        <v>5</v>
      </c>
      <c r="E84" s="8" t="str">
        <f>_xlfn.XLOOKUP('Base N'!$D84,Produits!A:A,Produits!B:B)</f>
        <v>Road_bike1001</v>
      </c>
      <c r="F84" s="8">
        <v>1</v>
      </c>
      <c r="G84" s="12">
        <f>_xlfn.XLOOKUP('Base N'!$D84,Produits!A:A,Produits!G:G)</f>
        <v>3900</v>
      </c>
      <c r="H84" s="10">
        <v>0.09</v>
      </c>
      <c r="I84" s="13">
        <f>data_N[[#This Row],[quantité]]*data_N[[#This Row],[prix_de_vente_unitaire]]*(1-data_N[[#This Row],[discount]])</f>
        <v>3549</v>
      </c>
    </row>
    <row r="85" spans="1:9" x14ac:dyDescent="0.25">
      <c r="A85" s="8">
        <v>84</v>
      </c>
      <c r="B85" s="9">
        <v>45376</v>
      </c>
      <c r="C85" s="5">
        <v>6</v>
      </c>
      <c r="D85" s="5">
        <v>15</v>
      </c>
      <c r="E85" s="8" t="str">
        <f>_xlfn.XLOOKUP('Base N'!$D85,Produits!A:A,Produits!B:B)</f>
        <v>VTC1000</v>
      </c>
      <c r="F85" s="8">
        <v>1</v>
      </c>
      <c r="G85" s="12">
        <f>_xlfn.XLOOKUP('Base N'!$D85,Produits!A:A,Produits!G:G)</f>
        <v>950</v>
      </c>
      <c r="H85" s="10">
        <v>0.01</v>
      </c>
      <c r="I85" s="13">
        <f>data_N[[#This Row],[quantité]]*data_N[[#This Row],[prix_de_vente_unitaire]]*(1-data_N[[#This Row],[discount]])</f>
        <v>940.5</v>
      </c>
    </row>
    <row r="86" spans="1:9" x14ac:dyDescent="0.25">
      <c r="A86" s="8">
        <v>85</v>
      </c>
      <c r="B86" s="9">
        <v>45376</v>
      </c>
      <c r="C86" s="5">
        <v>1</v>
      </c>
      <c r="D86" s="5">
        <v>11</v>
      </c>
      <c r="E86" s="8" t="str">
        <f>_xlfn.XLOOKUP('Base N'!$D86,Produits!A:A,Produits!B:B)</f>
        <v>VTT1002</v>
      </c>
      <c r="F86" s="8">
        <v>1</v>
      </c>
      <c r="G86" s="12">
        <f>_xlfn.XLOOKUP('Base N'!$D86,Produits!A:A,Produits!G:G)</f>
        <v>2700</v>
      </c>
      <c r="H86" s="10">
        <v>0.02</v>
      </c>
      <c r="I86" s="13">
        <f>data_N[[#This Row],[quantité]]*data_N[[#This Row],[prix_de_vente_unitaire]]*(1-data_N[[#This Row],[discount]])</f>
        <v>2646</v>
      </c>
    </row>
    <row r="87" spans="1:9" x14ac:dyDescent="0.25">
      <c r="A87" s="8">
        <v>86</v>
      </c>
      <c r="B87" s="9">
        <v>45377</v>
      </c>
      <c r="C87" s="5">
        <v>5</v>
      </c>
      <c r="D87" s="5">
        <v>6</v>
      </c>
      <c r="E87" s="8" t="str">
        <f>_xlfn.XLOOKUP('Base N'!$D87,Produits!A:A,Produits!B:B)</f>
        <v>Road_bike1002</v>
      </c>
      <c r="F87" s="8">
        <v>1</v>
      </c>
      <c r="G87" s="12">
        <f>_xlfn.XLOOKUP('Base N'!$D87,Produits!A:A,Produits!G:G)</f>
        <v>3900</v>
      </c>
      <c r="H87" s="10">
        <v>0.01</v>
      </c>
      <c r="I87" s="13">
        <f>data_N[[#This Row],[quantité]]*data_N[[#This Row],[prix_de_vente_unitaire]]*(1-data_N[[#This Row],[discount]])</f>
        <v>3861</v>
      </c>
    </row>
    <row r="88" spans="1:9" x14ac:dyDescent="0.25">
      <c r="A88" s="8">
        <v>87</v>
      </c>
      <c r="B88" s="9">
        <v>45379</v>
      </c>
      <c r="C88" s="5">
        <v>6</v>
      </c>
      <c r="D88" s="5">
        <v>4</v>
      </c>
      <c r="E88" s="8" t="str">
        <f>_xlfn.XLOOKUP('Base N'!$D88,Produits!A:A,Produits!B:B)</f>
        <v>Road_bike1000</v>
      </c>
      <c r="F88" s="8">
        <v>1</v>
      </c>
      <c r="G88" s="12">
        <f>_xlfn.XLOOKUP('Base N'!$D88,Produits!A:A,Produits!G:G)</f>
        <v>3700</v>
      </c>
      <c r="H88" s="10">
        <v>0.01</v>
      </c>
      <c r="I88" s="13">
        <f>data_N[[#This Row],[quantité]]*data_N[[#This Row],[prix_de_vente_unitaire]]*(1-data_N[[#This Row],[discount]])</f>
        <v>3663</v>
      </c>
    </row>
    <row r="89" spans="1:9" x14ac:dyDescent="0.25">
      <c r="A89" s="8">
        <v>88</v>
      </c>
      <c r="B89" s="9">
        <v>45382</v>
      </c>
      <c r="C89" s="5">
        <v>3</v>
      </c>
      <c r="D89" s="5">
        <v>15</v>
      </c>
      <c r="E89" s="8" t="str">
        <f>_xlfn.XLOOKUP('Base N'!$D89,Produits!A:A,Produits!B:B)</f>
        <v>VTC1000</v>
      </c>
      <c r="F89" s="8">
        <v>1</v>
      </c>
      <c r="G89" s="12">
        <f>_xlfn.XLOOKUP('Base N'!$D89,Produits!A:A,Produits!G:G)</f>
        <v>950</v>
      </c>
      <c r="H89" s="10">
        <v>0.05</v>
      </c>
      <c r="I89" s="13">
        <f>data_N[[#This Row],[quantité]]*data_N[[#This Row],[prix_de_vente_unitaire]]*(1-data_N[[#This Row],[discount]])</f>
        <v>902.5</v>
      </c>
    </row>
    <row r="90" spans="1:9" x14ac:dyDescent="0.25">
      <c r="A90" s="8">
        <v>89</v>
      </c>
      <c r="B90" s="9">
        <v>45382</v>
      </c>
      <c r="C90" s="5">
        <v>1</v>
      </c>
      <c r="D90" s="5">
        <v>17</v>
      </c>
      <c r="E90" s="8" t="str">
        <f>_xlfn.XLOOKUP('Base N'!$D90,Produits!A:A,Produits!B:B)</f>
        <v>VTC1002</v>
      </c>
      <c r="F90" s="8">
        <v>1</v>
      </c>
      <c r="G90" s="12">
        <f>_xlfn.XLOOKUP('Base N'!$D90,Produits!A:A,Produits!G:G)</f>
        <v>990</v>
      </c>
      <c r="H90" s="10">
        <v>0</v>
      </c>
      <c r="I90" s="13">
        <f>data_N[[#This Row],[quantité]]*data_N[[#This Row],[prix_de_vente_unitaire]]*(1-data_N[[#This Row],[discount]])</f>
        <v>990</v>
      </c>
    </row>
    <row r="91" spans="1:9" x14ac:dyDescent="0.25">
      <c r="A91" s="8">
        <v>90</v>
      </c>
      <c r="B91" s="9">
        <v>45385</v>
      </c>
      <c r="C91" s="5">
        <v>4</v>
      </c>
      <c r="D91" s="5">
        <v>7</v>
      </c>
      <c r="E91" s="8" t="str">
        <f>_xlfn.XLOOKUP('Base N'!$D91,Produits!A:A,Produits!B:B)</f>
        <v>Road_bike1003</v>
      </c>
      <c r="F91" s="8">
        <v>1</v>
      </c>
      <c r="G91" s="12">
        <f>_xlfn.XLOOKUP('Base N'!$D91,Produits!A:A,Produits!G:G)</f>
        <v>3900</v>
      </c>
      <c r="H91" s="10">
        <v>0.04</v>
      </c>
      <c r="I91" s="13">
        <f>data_N[[#This Row],[quantité]]*data_N[[#This Row],[prix_de_vente_unitaire]]*(1-data_N[[#This Row],[discount]])</f>
        <v>3744</v>
      </c>
    </row>
    <row r="92" spans="1:9" x14ac:dyDescent="0.25">
      <c r="A92" s="8">
        <v>91</v>
      </c>
      <c r="B92" s="9">
        <v>45389</v>
      </c>
      <c r="C92" s="5">
        <v>5</v>
      </c>
      <c r="D92" s="5">
        <v>3</v>
      </c>
      <c r="E92" s="8" t="str">
        <f>_xlfn.XLOOKUP('Base N'!$D92,Produits!A:A,Produits!B:B)</f>
        <v>E_bike1002</v>
      </c>
      <c r="F92" s="8">
        <v>1</v>
      </c>
      <c r="G92" s="12">
        <f>_xlfn.XLOOKUP('Base N'!$D92,Produits!A:A,Produits!G:G)</f>
        <v>7700</v>
      </c>
      <c r="H92" s="10">
        <v>0.05</v>
      </c>
      <c r="I92" s="13">
        <f>data_N[[#This Row],[quantité]]*data_N[[#This Row],[prix_de_vente_unitaire]]*(1-data_N[[#This Row],[discount]])</f>
        <v>7315</v>
      </c>
    </row>
    <row r="93" spans="1:9" x14ac:dyDescent="0.25">
      <c r="A93" s="8">
        <v>92</v>
      </c>
      <c r="B93" s="9">
        <v>45389</v>
      </c>
      <c r="C93" s="5">
        <v>5</v>
      </c>
      <c r="D93" s="5">
        <v>4</v>
      </c>
      <c r="E93" s="8" t="str">
        <f>_xlfn.XLOOKUP('Base N'!$D93,Produits!A:A,Produits!B:B)</f>
        <v>Road_bike1000</v>
      </c>
      <c r="F93" s="8">
        <v>1</v>
      </c>
      <c r="G93" s="12">
        <f>_xlfn.XLOOKUP('Base N'!$D93,Produits!A:A,Produits!G:G)</f>
        <v>3700</v>
      </c>
      <c r="H93" s="10">
        <v>0.04</v>
      </c>
      <c r="I93" s="13">
        <f>data_N[[#This Row],[quantité]]*data_N[[#This Row],[prix_de_vente_unitaire]]*(1-data_N[[#This Row],[discount]])</f>
        <v>3552</v>
      </c>
    </row>
    <row r="94" spans="1:9" x14ac:dyDescent="0.25">
      <c r="A94" s="8">
        <v>93</v>
      </c>
      <c r="B94" s="9">
        <v>45393</v>
      </c>
      <c r="C94" s="5">
        <v>6</v>
      </c>
      <c r="D94" s="5">
        <v>13</v>
      </c>
      <c r="E94" s="8" t="str">
        <f>_xlfn.XLOOKUP('Base N'!$D94,Produits!A:A,Produits!B:B)</f>
        <v>VTT1004</v>
      </c>
      <c r="F94" s="8">
        <v>1</v>
      </c>
      <c r="G94" s="12">
        <f>_xlfn.XLOOKUP('Base N'!$D94,Produits!A:A,Produits!G:G)</f>
        <v>2700</v>
      </c>
      <c r="H94" s="10">
        <v>0.01</v>
      </c>
      <c r="I94" s="13">
        <f>data_N[[#This Row],[quantité]]*data_N[[#This Row],[prix_de_vente_unitaire]]*(1-data_N[[#This Row],[discount]])</f>
        <v>2673</v>
      </c>
    </row>
    <row r="95" spans="1:9" x14ac:dyDescent="0.25">
      <c r="A95" s="8">
        <v>94</v>
      </c>
      <c r="B95" s="9">
        <v>45394</v>
      </c>
      <c r="C95" s="5">
        <v>4</v>
      </c>
      <c r="D95" s="5">
        <v>1</v>
      </c>
      <c r="E95" s="8" t="str">
        <f>_xlfn.XLOOKUP('Base N'!$D95,Produits!A:A,Produits!B:B)</f>
        <v>E_bike1000</v>
      </c>
      <c r="F95" s="8">
        <v>1</v>
      </c>
      <c r="G95" s="12">
        <f>_xlfn.XLOOKUP('Base N'!$D95,Produits!A:A,Produits!G:G)</f>
        <v>7500</v>
      </c>
      <c r="H95" s="10">
        <v>0.06</v>
      </c>
      <c r="I95" s="13">
        <f>data_N[[#This Row],[quantité]]*data_N[[#This Row],[prix_de_vente_unitaire]]*(1-data_N[[#This Row],[discount]])</f>
        <v>7050</v>
      </c>
    </row>
    <row r="96" spans="1:9" x14ac:dyDescent="0.25">
      <c r="A96" s="8">
        <v>95</v>
      </c>
      <c r="B96" s="9">
        <v>45394</v>
      </c>
      <c r="C96" s="5">
        <v>3</v>
      </c>
      <c r="D96" s="5">
        <v>4</v>
      </c>
      <c r="E96" s="8" t="str">
        <f>_xlfn.XLOOKUP('Base N'!$D96,Produits!A:A,Produits!B:B)</f>
        <v>Road_bike1000</v>
      </c>
      <c r="F96" s="8">
        <v>1</v>
      </c>
      <c r="G96" s="12">
        <f>_xlfn.XLOOKUP('Base N'!$D96,Produits!A:A,Produits!G:G)</f>
        <v>3700</v>
      </c>
      <c r="H96" s="10">
        <v>0.04</v>
      </c>
      <c r="I96" s="13">
        <f>data_N[[#This Row],[quantité]]*data_N[[#This Row],[prix_de_vente_unitaire]]*(1-data_N[[#This Row],[discount]])</f>
        <v>3552</v>
      </c>
    </row>
    <row r="97" spans="1:9" x14ac:dyDescent="0.25">
      <c r="A97" s="8">
        <v>96</v>
      </c>
      <c r="B97" s="9">
        <v>45395</v>
      </c>
      <c r="C97" s="5">
        <v>3</v>
      </c>
      <c r="D97" s="5">
        <v>9</v>
      </c>
      <c r="E97" s="8" t="str">
        <f>_xlfn.XLOOKUP('Base N'!$D97,Produits!A:A,Produits!B:B)</f>
        <v>VTT1000</v>
      </c>
      <c r="F97" s="8">
        <v>1</v>
      </c>
      <c r="G97" s="12">
        <f>_xlfn.XLOOKUP('Base N'!$D97,Produits!A:A,Produits!G:G)</f>
        <v>2650</v>
      </c>
      <c r="H97" s="10">
        <v>0.03</v>
      </c>
      <c r="I97" s="13">
        <f>data_N[[#This Row],[quantité]]*data_N[[#This Row],[prix_de_vente_unitaire]]*(1-data_N[[#This Row],[discount]])</f>
        <v>2570.5</v>
      </c>
    </row>
    <row r="98" spans="1:9" x14ac:dyDescent="0.25">
      <c r="A98" s="8">
        <v>97</v>
      </c>
      <c r="B98" s="9">
        <v>45396</v>
      </c>
      <c r="C98" s="5">
        <v>6</v>
      </c>
      <c r="D98" s="5">
        <v>15</v>
      </c>
      <c r="E98" s="8" t="str">
        <f>_xlfn.XLOOKUP('Base N'!$D98,Produits!A:A,Produits!B:B)</f>
        <v>VTC1000</v>
      </c>
      <c r="F98" s="8">
        <v>1</v>
      </c>
      <c r="G98" s="12">
        <f>_xlfn.XLOOKUP('Base N'!$D98,Produits!A:A,Produits!G:G)</f>
        <v>950</v>
      </c>
      <c r="H98" s="10">
        <v>7.0000000000000007E-2</v>
      </c>
      <c r="I98" s="13">
        <f>data_N[[#This Row],[quantité]]*data_N[[#This Row],[prix_de_vente_unitaire]]*(1-data_N[[#This Row],[discount]])</f>
        <v>883.49999999999989</v>
      </c>
    </row>
    <row r="99" spans="1:9" x14ac:dyDescent="0.25">
      <c r="A99" s="8">
        <v>98</v>
      </c>
      <c r="B99" s="9">
        <v>45396</v>
      </c>
      <c r="C99" s="5">
        <v>5</v>
      </c>
      <c r="D99" s="5">
        <v>10</v>
      </c>
      <c r="E99" s="8" t="str">
        <f>_xlfn.XLOOKUP('Base N'!$D99,Produits!A:A,Produits!B:B)</f>
        <v>VTT1001</v>
      </c>
      <c r="F99" s="8">
        <v>1</v>
      </c>
      <c r="G99" s="12">
        <f>_xlfn.XLOOKUP('Base N'!$D99,Produits!A:A,Produits!G:G)</f>
        <v>2700</v>
      </c>
      <c r="H99" s="10">
        <v>0.05</v>
      </c>
      <c r="I99" s="13">
        <f>data_N[[#This Row],[quantité]]*data_N[[#This Row],[prix_de_vente_unitaire]]*(1-data_N[[#This Row],[discount]])</f>
        <v>2565</v>
      </c>
    </row>
    <row r="100" spans="1:9" x14ac:dyDescent="0.25">
      <c r="A100" s="8">
        <v>99</v>
      </c>
      <c r="B100" s="9">
        <v>45397</v>
      </c>
      <c r="C100" s="5">
        <v>2</v>
      </c>
      <c r="D100" s="5">
        <v>15</v>
      </c>
      <c r="E100" s="8" t="str">
        <f>_xlfn.XLOOKUP('Base N'!$D100,Produits!A:A,Produits!B:B)</f>
        <v>VTC1000</v>
      </c>
      <c r="F100" s="8">
        <v>1</v>
      </c>
      <c r="G100" s="12">
        <f>_xlfn.XLOOKUP('Base N'!$D100,Produits!A:A,Produits!G:G)</f>
        <v>950</v>
      </c>
      <c r="H100" s="10">
        <v>0.09</v>
      </c>
      <c r="I100" s="13">
        <f>data_N[[#This Row],[quantité]]*data_N[[#This Row],[prix_de_vente_unitaire]]*(1-data_N[[#This Row],[discount]])</f>
        <v>864.5</v>
      </c>
    </row>
    <row r="101" spans="1:9" x14ac:dyDescent="0.25">
      <c r="A101" s="8">
        <v>100</v>
      </c>
      <c r="B101" s="9">
        <v>45397</v>
      </c>
      <c r="C101" s="5">
        <v>5</v>
      </c>
      <c r="D101" s="5">
        <v>17</v>
      </c>
      <c r="E101" s="8" t="str">
        <f>_xlfn.XLOOKUP('Base N'!$D101,Produits!A:A,Produits!B:B)</f>
        <v>VTC1002</v>
      </c>
      <c r="F101" s="8">
        <v>1</v>
      </c>
      <c r="G101" s="12">
        <f>_xlfn.XLOOKUP('Base N'!$D101,Produits!A:A,Produits!G:G)</f>
        <v>990</v>
      </c>
      <c r="H101" s="10">
        <v>0.09</v>
      </c>
      <c r="I101" s="13">
        <f>data_N[[#This Row],[quantité]]*data_N[[#This Row],[prix_de_vente_unitaire]]*(1-data_N[[#This Row],[discount]])</f>
        <v>900.9</v>
      </c>
    </row>
    <row r="102" spans="1:9" x14ac:dyDescent="0.25">
      <c r="A102" s="8">
        <v>101</v>
      </c>
      <c r="B102" s="9">
        <v>45397</v>
      </c>
      <c r="C102" s="5">
        <v>2</v>
      </c>
      <c r="D102" s="5">
        <v>1</v>
      </c>
      <c r="E102" s="8" t="str">
        <f>_xlfn.XLOOKUP('Base N'!$D102,Produits!A:A,Produits!B:B)</f>
        <v>E_bike1000</v>
      </c>
      <c r="F102" s="8">
        <v>1</v>
      </c>
      <c r="G102" s="12">
        <f>_xlfn.XLOOKUP('Base N'!$D102,Produits!A:A,Produits!G:G)</f>
        <v>7500</v>
      </c>
      <c r="H102" s="10">
        <v>0.02</v>
      </c>
      <c r="I102" s="13">
        <f>data_N[[#This Row],[quantité]]*data_N[[#This Row],[prix_de_vente_unitaire]]*(1-data_N[[#This Row],[discount]])</f>
        <v>7350</v>
      </c>
    </row>
    <row r="103" spans="1:9" x14ac:dyDescent="0.25">
      <c r="A103" s="8">
        <v>102</v>
      </c>
      <c r="B103" s="9">
        <v>45397</v>
      </c>
      <c r="C103" s="5">
        <v>3</v>
      </c>
      <c r="D103" s="5">
        <v>6</v>
      </c>
      <c r="E103" s="8" t="str">
        <f>_xlfn.XLOOKUP('Base N'!$D103,Produits!A:A,Produits!B:B)</f>
        <v>Road_bike1002</v>
      </c>
      <c r="F103" s="8">
        <v>1</v>
      </c>
      <c r="G103" s="12">
        <f>_xlfn.XLOOKUP('Base N'!$D103,Produits!A:A,Produits!G:G)</f>
        <v>3900</v>
      </c>
      <c r="H103" s="10">
        <v>0.09</v>
      </c>
      <c r="I103" s="13">
        <f>data_N[[#This Row],[quantité]]*data_N[[#This Row],[prix_de_vente_unitaire]]*(1-data_N[[#This Row],[discount]])</f>
        <v>3549</v>
      </c>
    </row>
    <row r="104" spans="1:9" x14ac:dyDescent="0.25">
      <c r="A104" s="8">
        <v>103</v>
      </c>
      <c r="B104" s="9">
        <v>45398</v>
      </c>
      <c r="C104" s="5">
        <v>5</v>
      </c>
      <c r="D104" s="5">
        <v>8</v>
      </c>
      <c r="E104" s="8" t="str">
        <f>_xlfn.XLOOKUP('Base N'!$D104,Produits!A:A,Produits!B:B)</f>
        <v>Road_bike1004</v>
      </c>
      <c r="F104" s="8">
        <v>1</v>
      </c>
      <c r="G104" s="12">
        <f>_xlfn.XLOOKUP('Base N'!$D104,Produits!A:A,Produits!G:G)</f>
        <v>3900</v>
      </c>
      <c r="H104" s="10">
        <v>0.06</v>
      </c>
      <c r="I104" s="13">
        <f>data_N[[#This Row],[quantité]]*data_N[[#This Row],[prix_de_vente_unitaire]]*(1-data_N[[#This Row],[discount]])</f>
        <v>3666</v>
      </c>
    </row>
    <row r="105" spans="1:9" x14ac:dyDescent="0.25">
      <c r="A105" s="8">
        <v>104</v>
      </c>
      <c r="B105" s="9">
        <v>45399</v>
      </c>
      <c r="C105" s="5">
        <v>1</v>
      </c>
      <c r="D105" s="5">
        <v>7</v>
      </c>
      <c r="E105" s="8" t="str">
        <f>_xlfn.XLOOKUP('Base N'!$D105,Produits!A:A,Produits!B:B)</f>
        <v>Road_bike1003</v>
      </c>
      <c r="F105" s="8">
        <v>1</v>
      </c>
      <c r="G105" s="12">
        <f>_xlfn.XLOOKUP('Base N'!$D105,Produits!A:A,Produits!G:G)</f>
        <v>3900</v>
      </c>
      <c r="H105" s="10">
        <v>7.0000000000000007E-2</v>
      </c>
      <c r="I105" s="13">
        <f>data_N[[#This Row],[quantité]]*data_N[[#This Row],[prix_de_vente_unitaire]]*(1-data_N[[#This Row],[discount]])</f>
        <v>3626.9999999999995</v>
      </c>
    </row>
    <row r="106" spans="1:9" x14ac:dyDescent="0.25">
      <c r="A106" s="8">
        <v>105</v>
      </c>
      <c r="B106" s="9">
        <v>45401</v>
      </c>
      <c r="C106" s="5">
        <v>1</v>
      </c>
      <c r="D106" s="5">
        <v>11</v>
      </c>
      <c r="E106" s="8" t="str">
        <f>_xlfn.XLOOKUP('Base N'!$D106,Produits!A:A,Produits!B:B)</f>
        <v>VTT1002</v>
      </c>
      <c r="F106" s="8">
        <v>1</v>
      </c>
      <c r="G106" s="12">
        <f>_xlfn.XLOOKUP('Base N'!$D106,Produits!A:A,Produits!G:G)</f>
        <v>2700</v>
      </c>
      <c r="H106" s="10">
        <v>0.08</v>
      </c>
      <c r="I106" s="13">
        <f>data_N[[#This Row],[quantité]]*data_N[[#This Row],[prix_de_vente_unitaire]]*(1-data_N[[#This Row],[discount]])</f>
        <v>2484</v>
      </c>
    </row>
    <row r="107" spans="1:9" x14ac:dyDescent="0.25">
      <c r="A107" s="8">
        <v>106</v>
      </c>
      <c r="B107" s="9">
        <v>45401</v>
      </c>
      <c r="C107" s="5">
        <v>3</v>
      </c>
      <c r="D107" s="5">
        <v>15</v>
      </c>
      <c r="E107" s="8" t="str">
        <f>_xlfn.XLOOKUP('Base N'!$D107,Produits!A:A,Produits!B:B)</f>
        <v>VTC1000</v>
      </c>
      <c r="F107" s="8">
        <v>1</v>
      </c>
      <c r="G107" s="12">
        <f>_xlfn.XLOOKUP('Base N'!$D107,Produits!A:A,Produits!G:G)</f>
        <v>950</v>
      </c>
      <c r="H107" s="10">
        <v>0.05</v>
      </c>
      <c r="I107" s="13">
        <f>data_N[[#This Row],[quantité]]*data_N[[#This Row],[prix_de_vente_unitaire]]*(1-data_N[[#This Row],[discount]])</f>
        <v>902.5</v>
      </c>
    </row>
    <row r="108" spans="1:9" x14ac:dyDescent="0.25">
      <c r="A108" s="8">
        <v>107</v>
      </c>
      <c r="B108" s="9">
        <v>45402</v>
      </c>
      <c r="C108" s="5">
        <v>2</v>
      </c>
      <c r="D108" s="5">
        <v>13</v>
      </c>
      <c r="E108" s="8" t="str">
        <f>_xlfn.XLOOKUP('Base N'!$D108,Produits!A:A,Produits!B:B)</f>
        <v>VTT1004</v>
      </c>
      <c r="F108" s="8">
        <v>1</v>
      </c>
      <c r="G108" s="12">
        <f>_xlfn.XLOOKUP('Base N'!$D108,Produits!A:A,Produits!G:G)</f>
        <v>2700</v>
      </c>
      <c r="H108" s="10">
        <v>0.03</v>
      </c>
      <c r="I108" s="13">
        <f>data_N[[#This Row],[quantité]]*data_N[[#This Row],[prix_de_vente_unitaire]]*(1-data_N[[#This Row],[discount]])</f>
        <v>2619</v>
      </c>
    </row>
    <row r="109" spans="1:9" x14ac:dyDescent="0.25">
      <c r="A109" s="8">
        <v>108</v>
      </c>
      <c r="B109" s="9">
        <v>45404</v>
      </c>
      <c r="C109" s="5">
        <v>6</v>
      </c>
      <c r="D109" s="5">
        <v>4</v>
      </c>
      <c r="E109" s="8" t="str">
        <f>_xlfn.XLOOKUP('Base N'!$D109,Produits!A:A,Produits!B:B)</f>
        <v>Road_bike1000</v>
      </c>
      <c r="F109" s="8">
        <v>1</v>
      </c>
      <c r="G109" s="12">
        <f>_xlfn.XLOOKUP('Base N'!$D109,Produits!A:A,Produits!G:G)</f>
        <v>3700</v>
      </c>
      <c r="H109" s="10">
        <v>0.05</v>
      </c>
      <c r="I109" s="13">
        <f>data_N[[#This Row],[quantité]]*data_N[[#This Row],[prix_de_vente_unitaire]]*(1-data_N[[#This Row],[discount]])</f>
        <v>3515</v>
      </c>
    </row>
    <row r="110" spans="1:9" x14ac:dyDescent="0.25">
      <c r="A110" s="8">
        <v>109</v>
      </c>
      <c r="B110" s="9">
        <v>45404</v>
      </c>
      <c r="C110" s="5">
        <v>5</v>
      </c>
      <c r="D110" s="5">
        <v>12</v>
      </c>
      <c r="E110" s="8" t="str">
        <f>_xlfn.XLOOKUP('Base N'!$D110,Produits!A:A,Produits!B:B)</f>
        <v>VTT1003</v>
      </c>
      <c r="F110" s="8">
        <v>1</v>
      </c>
      <c r="G110" s="12">
        <f>_xlfn.XLOOKUP('Base N'!$D110,Produits!A:A,Produits!G:G)</f>
        <v>2700</v>
      </c>
      <c r="H110" s="10">
        <v>0</v>
      </c>
      <c r="I110" s="13">
        <f>data_N[[#This Row],[quantité]]*data_N[[#This Row],[prix_de_vente_unitaire]]*(1-data_N[[#This Row],[discount]])</f>
        <v>2700</v>
      </c>
    </row>
    <row r="111" spans="1:9" x14ac:dyDescent="0.25">
      <c r="A111" s="8">
        <v>110</v>
      </c>
      <c r="B111" s="9">
        <v>45407</v>
      </c>
      <c r="C111" s="5">
        <v>3</v>
      </c>
      <c r="D111" s="5">
        <v>6</v>
      </c>
      <c r="E111" s="8" t="str">
        <f>_xlfn.XLOOKUP('Base N'!$D111,Produits!A:A,Produits!B:B)</f>
        <v>Road_bike1002</v>
      </c>
      <c r="F111" s="8">
        <v>1</v>
      </c>
      <c r="G111" s="12">
        <f>_xlfn.XLOOKUP('Base N'!$D111,Produits!A:A,Produits!G:G)</f>
        <v>3900</v>
      </c>
      <c r="H111" s="10">
        <v>0.08</v>
      </c>
      <c r="I111" s="13">
        <f>data_N[[#This Row],[quantité]]*data_N[[#This Row],[prix_de_vente_unitaire]]*(1-data_N[[#This Row],[discount]])</f>
        <v>3588</v>
      </c>
    </row>
    <row r="112" spans="1:9" x14ac:dyDescent="0.25">
      <c r="A112" s="8">
        <v>111</v>
      </c>
      <c r="B112" s="9">
        <v>45407</v>
      </c>
      <c r="C112" s="5">
        <v>2</v>
      </c>
      <c r="D112" s="5">
        <v>1</v>
      </c>
      <c r="E112" s="8" t="str">
        <f>_xlfn.XLOOKUP('Base N'!$D112,Produits!A:A,Produits!B:B)</f>
        <v>E_bike1000</v>
      </c>
      <c r="F112" s="8">
        <v>1</v>
      </c>
      <c r="G112" s="12">
        <f>_xlfn.XLOOKUP('Base N'!$D112,Produits!A:A,Produits!G:G)</f>
        <v>7500</v>
      </c>
      <c r="H112" s="10">
        <v>0.08</v>
      </c>
      <c r="I112" s="13">
        <f>data_N[[#This Row],[quantité]]*data_N[[#This Row],[prix_de_vente_unitaire]]*(1-data_N[[#This Row],[discount]])</f>
        <v>6900</v>
      </c>
    </row>
    <row r="113" spans="1:9" x14ac:dyDescent="0.25">
      <c r="A113" s="8">
        <v>112</v>
      </c>
      <c r="B113" s="9">
        <v>45408</v>
      </c>
      <c r="C113" s="5">
        <v>5</v>
      </c>
      <c r="D113" s="5">
        <v>2</v>
      </c>
      <c r="E113" s="8" t="str">
        <f>_xlfn.XLOOKUP('Base N'!$D113,Produits!A:A,Produits!B:B)</f>
        <v>E_bike1001</v>
      </c>
      <c r="F113" s="8">
        <v>1</v>
      </c>
      <c r="G113" s="12">
        <f>_xlfn.XLOOKUP('Base N'!$D113,Produits!A:A,Produits!G:G)</f>
        <v>7800</v>
      </c>
      <c r="H113" s="10">
        <v>0.1</v>
      </c>
      <c r="I113" s="13">
        <f>data_N[[#This Row],[quantité]]*data_N[[#This Row],[prix_de_vente_unitaire]]*(1-data_N[[#This Row],[discount]])</f>
        <v>7020</v>
      </c>
    </row>
    <row r="114" spans="1:9" x14ac:dyDescent="0.25">
      <c r="A114" s="8">
        <v>113</v>
      </c>
      <c r="B114" s="9">
        <v>45408</v>
      </c>
      <c r="C114" s="5">
        <v>5</v>
      </c>
      <c r="D114" s="5">
        <v>15</v>
      </c>
      <c r="E114" s="8" t="str">
        <f>_xlfn.XLOOKUP('Base N'!$D114,Produits!A:A,Produits!B:B)</f>
        <v>VTC1000</v>
      </c>
      <c r="F114" s="8">
        <v>1</v>
      </c>
      <c r="G114" s="12">
        <f>_xlfn.XLOOKUP('Base N'!$D114,Produits!A:A,Produits!G:G)</f>
        <v>950</v>
      </c>
      <c r="H114" s="10">
        <v>0.03</v>
      </c>
      <c r="I114" s="13">
        <f>data_N[[#This Row],[quantité]]*data_N[[#This Row],[prix_de_vente_unitaire]]*(1-data_N[[#This Row],[discount]])</f>
        <v>921.5</v>
      </c>
    </row>
    <row r="115" spans="1:9" x14ac:dyDescent="0.25">
      <c r="A115" s="8">
        <v>114</v>
      </c>
      <c r="B115" s="9">
        <v>45408</v>
      </c>
      <c r="C115" s="5">
        <v>4</v>
      </c>
      <c r="D115" s="5">
        <v>6</v>
      </c>
      <c r="E115" s="8" t="str">
        <f>_xlfn.XLOOKUP('Base N'!$D115,Produits!A:A,Produits!B:B)</f>
        <v>Road_bike1002</v>
      </c>
      <c r="F115" s="8">
        <v>1</v>
      </c>
      <c r="G115" s="12">
        <f>_xlfn.XLOOKUP('Base N'!$D115,Produits!A:A,Produits!G:G)</f>
        <v>3900</v>
      </c>
      <c r="H115" s="10">
        <v>0.03</v>
      </c>
      <c r="I115" s="13">
        <f>data_N[[#This Row],[quantité]]*data_N[[#This Row],[prix_de_vente_unitaire]]*(1-data_N[[#This Row],[discount]])</f>
        <v>3783</v>
      </c>
    </row>
    <row r="116" spans="1:9" x14ac:dyDescent="0.25">
      <c r="A116" s="8">
        <v>115</v>
      </c>
      <c r="B116" s="9">
        <v>45410</v>
      </c>
      <c r="C116" s="5">
        <v>4</v>
      </c>
      <c r="D116" s="5">
        <v>7</v>
      </c>
      <c r="E116" s="8" t="str">
        <f>_xlfn.XLOOKUP('Base N'!$D116,Produits!A:A,Produits!B:B)</f>
        <v>Road_bike1003</v>
      </c>
      <c r="F116" s="8">
        <v>1</v>
      </c>
      <c r="G116" s="12">
        <f>_xlfn.XLOOKUP('Base N'!$D116,Produits!A:A,Produits!G:G)</f>
        <v>3900</v>
      </c>
      <c r="H116" s="10">
        <v>0.05</v>
      </c>
      <c r="I116" s="13">
        <f>data_N[[#This Row],[quantité]]*data_N[[#This Row],[prix_de_vente_unitaire]]*(1-data_N[[#This Row],[discount]])</f>
        <v>3705</v>
      </c>
    </row>
    <row r="117" spans="1:9" x14ac:dyDescent="0.25">
      <c r="A117" s="8">
        <v>116</v>
      </c>
      <c r="B117" s="9">
        <v>45412</v>
      </c>
      <c r="C117" s="5">
        <v>5</v>
      </c>
      <c r="D117" s="5">
        <v>14</v>
      </c>
      <c r="E117" s="8" t="str">
        <f>_xlfn.XLOOKUP('Base N'!$D117,Produits!A:A,Produits!B:B)</f>
        <v>VTT1005</v>
      </c>
      <c r="F117" s="8">
        <v>1</v>
      </c>
      <c r="G117" s="12">
        <f>_xlfn.XLOOKUP('Base N'!$D117,Produits!A:A,Produits!G:G)</f>
        <v>2700</v>
      </c>
      <c r="H117" s="10">
        <v>7.0000000000000007E-2</v>
      </c>
      <c r="I117" s="13">
        <f>data_N[[#This Row],[quantité]]*data_N[[#This Row],[prix_de_vente_unitaire]]*(1-data_N[[#This Row],[discount]])</f>
        <v>2511</v>
      </c>
    </row>
    <row r="118" spans="1:9" x14ac:dyDescent="0.25">
      <c r="A118" s="8">
        <v>117</v>
      </c>
      <c r="B118" s="9">
        <v>45413</v>
      </c>
      <c r="C118" s="5">
        <v>6</v>
      </c>
      <c r="D118" s="5">
        <v>5</v>
      </c>
      <c r="E118" s="8" t="str">
        <f>_xlfn.XLOOKUP('Base N'!$D118,Produits!A:A,Produits!B:B)</f>
        <v>Road_bike1001</v>
      </c>
      <c r="F118" s="8">
        <v>1</v>
      </c>
      <c r="G118" s="12">
        <f>_xlfn.XLOOKUP('Base N'!$D118,Produits!A:A,Produits!G:G)</f>
        <v>3900</v>
      </c>
      <c r="H118" s="10">
        <v>7.0000000000000007E-2</v>
      </c>
      <c r="I118" s="13">
        <f>data_N[[#This Row],[quantité]]*data_N[[#This Row],[prix_de_vente_unitaire]]*(1-data_N[[#This Row],[discount]])</f>
        <v>3626.9999999999995</v>
      </c>
    </row>
    <row r="119" spans="1:9" x14ac:dyDescent="0.25">
      <c r="A119" s="8">
        <v>118</v>
      </c>
      <c r="B119" s="9">
        <v>45414</v>
      </c>
      <c r="C119" s="5">
        <v>6</v>
      </c>
      <c r="D119" s="5">
        <v>16</v>
      </c>
      <c r="E119" s="8" t="str">
        <f>_xlfn.XLOOKUP('Base N'!$D119,Produits!A:A,Produits!B:B)</f>
        <v>VTC1001</v>
      </c>
      <c r="F119" s="8">
        <v>1</v>
      </c>
      <c r="G119" s="12">
        <f>_xlfn.XLOOKUP('Base N'!$D119,Produits!A:A,Produits!G:G)</f>
        <v>990</v>
      </c>
      <c r="H119" s="10">
        <v>0.01</v>
      </c>
      <c r="I119" s="13">
        <f>data_N[[#This Row],[quantité]]*data_N[[#This Row],[prix_de_vente_unitaire]]*(1-data_N[[#This Row],[discount]])</f>
        <v>980.1</v>
      </c>
    </row>
    <row r="120" spans="1:9" x14ac:dyDescent="0.25">
      <c r="A120" s="8">
        <v>119</v>
      </c>
      <c r="B120" s="9">
        <v>45414</v>
      </c>
      <c r="C120" s="5">
        <v>3</v>
      </c>
      <c r="D120" s="5">
        <v>10</v>
      </c>
      <c r="E120" s="8" t="str">
        <f>_xlfn.XLOOKUP('Base N'!$D120,Produits!A:A,Produits!B:B)</f>
        <v>VTT1001</v>
      </c>
      <c r="F120" s="8">
        <v>1</v>
      </c>
      <c r="G120" s="12">
        <f>_xlfn.XLOOKUP('Base N'!$D120,Produits!A:A,Produits!G:G)</f>
        <v>2700</v>
      </c>
      <c r="H120" s="10">
        <v>7.0000000000000007E-2</v>
      </c>
      <c r="I120" s="13">
        <f>data_N[[#This Row],[quantité]]*data_N[[#This Row],[prix_de_vente_unitaire]]*(1-data_N[[#This Row],[discount]])</f>
        <v>2511</v>
      </c>
    </row>
    <row r="121" spans="1:9" x14ac:dyDescent="0.25">
      <c r="A121" s="8">
        <v>120</v>
      </c>
      <c r="B121" s="9">
        <v>45414</v>
      </c>
      <c r="C121" s="5">
        <v>6</v>
      </c>
      <c r="D121" s="5">
        <v>2</v>
      </c>
      <c r="E121" s="8" t="str">
        <f>_xlfn.XLOOKUP('Base N'!$D121,Produits!A:A,Produits!B:B)</f>
        <v>E_bike1001</v>
      </c>
      <c r="F121" s="8">
        <v>1</v>
      </c>
      <c r="G121" s="12">
        <f>_xlfn.XLOOKUP('Base N'!$D121,Produits!A:A,Produits!G:G)</f>
        <v>7800</v>
      </c>
      <c r="H121" s="10">
        <v>0.1</v>
      </c>
      <c r="I121" s="13">
        <f>data_N[[#This Row],[quantité]]*data_N[[#This Row],[prix_de_vente_unitaire]]*(1-data_N[[#This Row],[discount]])</f>
        <v>7020</v>
      </c>
    </row>
    <row r="122" spans="1:9" x14ac:dyDescent="0.25">
      <c r="A122" s="8">
        <v>121</v>
      </c>
      <c r="B122" s="9">
        <v>45414</v>
      </c>
      <c r="C122" s="5">
        <v>3</v>
      </c>
      <c r="D122" s="5">
        <v>5</v>
      </c>
      <c r="E122" s="8" t="str">
        <f>_xlfn.XLOOKUP('Base N'!$D122,Produits!A:A,Produits!B:B)</f>
        <v>Road_bike1001</v>
      </c>
      <c r="F122" s="8">
        <v>1</v>
      </c>
      <c r="G122" s="12">
        <f>_xlfn.XLOOKUP('Base N'!$D122,Produits!A:A,Produits!G:G)</f>
        <v>3900</v>
      </c>
      <c r="H122" s="10">
        <v>0.08</v>
      </c>
      <c r="I122" s="13">
        <f>data_N[[#This Row],[quantité]]*data_N[[#This Row],[prix_de_vente_unitaire]]*(1-data_N[[#This Row],[discount]])</f>
        <v>3588</v>
      </c>
    </row>
    <row r="123" spans="1:9" x14ac:dyDescent="0.25">
      <c r="A123" s="8">
        <v>122</v>
      </c>
      <c r="B123" s="9">
        <v>45415</v>
      </c>
      <c r="C123" s="5">
        <v>5</v>
      </c>
      <c r="D123" s="5">
        <v>5</v>
      </c>
      <c r="E123" s="8" t="str">
        <f>_xlfn.XLOOKUP('Base N'!$D123,Produits!A:A,Produits!B:B)</f>
        <v>Road_bike1001</v>
      </c>
      <c r="F123" s="8">
        <v>1</v>
      </c>
      <c r="G123" s="12">
        <f>_xlfn.XLOOKUP('Base N'!$D123,Produits!A:A,Produits!G:G)</f>
        <v>3900</v>
      </c>
      <c r="H123" s="10">
        <v>0.01</v>
      </c>
      <c r="I123" s="13">
        <f>data_N[[#This Row],[quantité]]*data_N[[#This Row],[prix_de_vente_unitaire]]*(1-data_N[[#This Row],[discount]])</f>
        <v>3861</v>
      </c>
    </row>
    <row r="124" spans="1:9" x14ac:dyDescent="0.25">
      <c r="A124" s="8">
        <v>123</v>
      </c>
      <c r="B124" s="9">
        <v>45416</v>
      </c>
      <c r="C124" s="5">
        <v>4</v>
      </c>
      <c r="D124" s="5">
        <v>1</v>
      </c>
      <c r="E124" s="8" t="str">
        <f>_xlfn.XLOOKUP('Base N'!$D124,Produits!A:A,Produits!B:B)</f>
        <v>E_bike1000</v>
      </c>
      <c r="F124" s="8">
        <v>1</v>
      </c>
      <c r="G124" s="12">
        <f>_xlfn.XLOOKUP('Base N'!$D124,Produits!A:A,Produits!G:G)</f>
        <v>7500</v>
      </c>
      <c r="H124" s="10">
        <v>0</v>
      </c>
      <c r="I124" s="13">
        <f>data_N[[#This Row],[quantité]]*data_N[[#This Row],[prix_de_vente_unitaire]]*(1-data_N[[#This Row],[discount]])</f>
        <v>7500</v>
      </c>
    </row>
    <row r="125" spans="1:9" x14ac:dyDescent="0.25">
      <c r="A125" s="8">
        <v>124</v>
      </c>
      <c r="B125" s="9">
        <v>45416</v>
      </c>
      <c r="C125" s="5">
        <v>5</v>
      </c>
      <c r="D125" s="5">
        <v>14</v>
      </c>
      <c r="E125" s="8" t="str">
        <f>_xlfn.XLOOKUP('Base N'!$D125,Produits!A:A,Produits!B:B)</f>
        <v>VTT1005</v>
      </c>
      <c r="F125" s="8">
        <v>1</v>
      </c>
      <c r="G125" s="12">
        <f>_xlfn.XLOOKUP('Base N'!$D125,Produits!A:A,Produits!G:G)</f>
        <v>2700</v>
      </c>
      <c r="H125" s="10">
        <v>0.02</v>
      </c>
      <c r="I125" s="13">
        <f>data_N[[#This Row],[quantité]]*data_N[[#This Row],[prix_de_vente_unitaire]]*(1-data_N[[#This Row],[discount]])</f>
        <v>2646</v>
      </c>
    </row>
    <row r="126" spans="1:9" x14ac:dyDescent="0.25">
      <c r="A126" s="8">
        <v>125</v>
      </c>
      <c r="B126" s="9">
        <v>45416</v>
      </c>
      <c r="C126" s="5">
        <v>4</v>
      </c>
      <c r="D126" s="5">
        <v>8</v>
      </c>
      <c r="E126" s="8" t="str">
        <f>_xlfn.XLOOKUP('Base N'!$D126,Produits!A:A,Produits!B:B)</f>
        <v>Road_bike1004</v>
      </c>
      <c r="F126" s="8">
        <v>1</v>
      </c>
      <c r="G126" s="12">
        <f>_xlfn.XLOOKUP('Base N'!$D126,Produits!A:A,Produits!G:G)</f>
        <v>3900</v>
      </c>
      <c r="H126" s="10">
        <v>0.1</v>
      </c>
      <c r="I126" s="13">
        <f>data_N[[#This Row],[quantité]]*data_N[[#This Row],[prix_de_vente_unitaire]]*(1-data_N[[#This Row],[discount]])</f>
        <v>3510</v>
      </c>
    </row>
    <row r="127" spans="1:9" x14ac:dyDescent="0.25">
      <c r="A127" s="8">
        <v>126</v>
      </c>
      <c r="B127" s="9">
        <v>45417</v>
      </c>
      <c r="C127" s="5">
        <v>3</v>
      </c>
      <c r="D127" s="5">
        <v>3</v>
      </c>
      <c r="E127" s="8" t="str">
        <f>_xlfn.XLOOKUP('Base N'!$D127,Produits!A:A,Produits!B:B)</f>
        <v>E_bike1002</v>
      </c>
      <c r="F127" s="8">
        <v>1</v>
      </c>
      <c r="G127" s="12">
        <f>_xlfn.XLOOKUP('Base N'!$D127,Produits!A:A,Produits!G:G)</f>
        <v>7700</v>
      </c>
      <c r="H127" s="10">
        <v>0.04</v>
      </c>
      <c r="I127" s="13">
        <f>data_N[[#This Row],[quantité]]*data_N[[#This Row],[prix_de_vente_unitaire]]*(1-data_N[[#This Row],[discount]])</f>
        <v>7392</v>
      </c>
    </row>
    <row r="128" spans="1:9" x14ac:dyDescent="0.25">
      <c r="A128" s="8">
        <v>127</v>
      </c>
      <c r="B128" s="9">
        <v>45419</v>
      </c>
      <c r="C128" s="5">
        <v>2</v>
      </c>
      <c r="D128" s="5">
        <v>17</v>
      </c>
      <c r="E128" s="8" t="str">
        <f>_xlfn.XLOOKUP('Base N'!$D128,Produits!A:A,Produits!B:B)</f>
        <v>VTC1002</v>
      </c>
      <c r="F128" s="8">
        <v>1</v>
      </c>
      <c r="G128" s="12">
        <f>_xlfn.XLOOKUP('Base N'!$D128,Produits!A:A,Produits!G:G)</f>
        <v>990</v>
      </c>
      <c r="H128" s="10">
        <v>0.06</v>
      </c>
      <c r="I128" s="13">
        <f>data_N[[#This Row],[quantité]]*data_N[[#This Row],[prix_de_vente_unitaire]]*(1-data_N[[#This Row],[discount]])</f>
        <v>930.59999999999991</v>
      </c>
    </row>
    <row r="129" spans="1:9" x14ac:dyDescent="0.25">
      <c r="A129" s="8">
        <v>128</v>
      </c>
      <c r="B129" s="9">
        <v>45420</v>
      </c>
      <c r="C129" s="5">
        <v>6</v>
      </c>
      <c r="D129" s="5">
        <v>5</v>
      </c>
      <c r="E129" s="8" t="str">
        <f>_xlfn.XLOOKUP('Base N'!$D129,Produits!A:A,Produits!B:B)</f>
        <v>Road_bike1001</v>
      </c>
      <c r="F129" s="8">
        <v>1</v>
      </c>
      <c r="G129" s="12">
        <f>_xlfn.XLOOKUP('Base N'!$D129,Produits!A:A,Produits!G:G)</f>
        <v>3900</v>
      </c>
      <c r="H129" s="10">
        <v>0.04</v>
      </c>
      <c r="I129" s="13">
        <f>data_N[[#This Row],[quantité]]*data_N[[#This Row],[prix_de_vente_unitaire]]*(1-data_N[[#This Row],[discount]])</f>
        <v>3744</v>
      </c>
    </row>
    <row r="130" spans="1:9" x14ac:dyDescent="0.25">
      <c r="A130" s="8">
        <v>129</v>
      </c>
      <c r="B130" s="9">
        <v>45422</v>
      </c>
      <c r="C130" s="5">
        <v>1</v>
      </c>
      <c r="D130" s="5">
        <v>14</v>
      </c>
      <c r="E130" s="8" t="str">
        <f>_xlfn.XLOOKUP('Base N'!$D130,Produits!A:A,Produits!B:B)</f>
        <v>VTT1005</v>
      </c>
      <c r="F130" s="8">
        <v>1</v>
      </c>
      <c r="G130" s="12">
        <f>_xlfn.XLOOKUP('Base N'!$D130,Produits!A:A,Produits!G:G)</f>
        <v>2700</v>
      </c>
      <c r="H130" s="10">
        <v>0.08</v>
      </c>
      <c r="I130" s="13">
        <f>data_N[[#This Row],[quantité]]*data_N[[#This Row],[prix_de_vente_unitaire]]*(1-data_N[[#This Row],[discount]])</f>
        <v>2484</v>
      </c>
    </row>
    <row r="131" spans="1:9" x14ac:dyDescent="0.25">
      <c r="A131" s="8">
        <v>130</v>
      </c>
      <c r="B131" s="9">
        <v>45422</v>
      </c>
      <c r="C131" s="5">
        <v>6</v>
      </c>
      <c r="D131" s="5">
        <v>11</v>
      </c>
      <c r="E131" s="8" t="str">
        <f>_xlfn.XLOOKUP('Base N'!$D131,Produits!A:A,Produits!B:B)</f>
        <v>VTT1002</v>
      </c>
      <c r="F131" s="8">
        <v>1</v>
      </c>
      <c r="G131" s="12">
        <f>_xlfn.XLOOKUP('Base N'!$D131,Produits!A:A,Produits!G:G)</f>
        <v>2700</v>
      </c>
      <c r="H131" s="10">
        <v>0</v>
      </c>
      <c r="I131" s="13">
        <f>data_N[[#This Row],[quantité]]*data_N[[#This Row],[prix_de_vente_unitaire]]*(1-data_N[[#This Row],[discount]])</f>
        <v>2700</v>
      </c>
    </row>
    <row r="132" spans="1:9" x14ac:dyDescent="0.25">
      <c r="A132" s="8">
        <v>131</v>
      </c>
      <c r="B132" s="9">
        <v>45423</v>
      </c>
      <c r="C132" s="5">
        <v>2</v>
      </c>
      <c r="D132" s="5">
        <v>14</v>
      </c>
      <c r="E132" s="8" t="str">
        <f>_xlfn.XLOOKUP('Base N'!$D132,Produits!A:A,Produits!B:B)</f>
        <v>VTT1005</v>
      </c>
      <c r="F132" s="8">
        <v>1</v>
      </c>
      <c r="G132" s="12">
        <f>_xlfn.XLOOKUP('Base N'!$D132,Produits!A:A,Produits!G:G)</f>
        <v>2700</v>
      </c>
      <c r="H132" s="10">
        <v>0.02</v>
      </c>
      <c r="I132" s="13">
        <f>data_N[[#This Row],[quantité]]*data_N[[#This Row],[prix_de_vente_unitaire]]*(1-data_N[[#This Row],[discount]])</f>
        <v>2646</v>
      </c>
    </row>
    <row r="133" spans="1:9" x14ac:dyDescent="0.25">
      <c r="A133" s="8">
        <v>132</v>
      </c>
      <c r="B133" s="9">
        <v>45424</v>
      </c>
      <c r="C133" s="5">
        <v>4</v>
      </c>
      <c r="D133" s="5">
        <v>5</v>
      </c>
      <c r="E133" s="8" t="str">
        <f>_xlfn.XLOOKUP('Base N'!$D133,Produits!A:A,Produits!B:B)</f>
        <v>Road_bike1001</v>
      </c>
      <c r="F133" s="8">
        <v>1</v>
      </c>
      <c r="G133" s="12">
        <f>_xlfn.XLOOKUP('Base N'!$D133,Produits!A:A,Produits!G:G)</f>
        <v>3900</v>
      </c>
      <c r="H133" s="10">
        <v>0.03</v>
      </c>
      <c r="I133" s="13">
        <f>data_N[[#This Row],[quantité]]*data_N[[#This Row],[prix_de_vente_unitaire]]*(1-data_N[[#This Row],[discount]])</f>
        <v>3783</v>
      </c>
    </row>
    <row r="134" spans="1:9" x14ac:dyDescent="0.25">
      <c r="A134" s="8">
        <v>133</v>
      </c>
      <c r="B134" s="9">
        <v>45425</v>
      </c>
      <c r="C134" s="5">
        <v>5</v>
      </c>
      <c r="D134" s="5">
        <v>11</v>
      </c>
      <c r="E134" s="8" t="str">
        <f>_xlfn.XLOOKUP('Base N'!$D134,Produits!A:A,Produits!B:B)</f>
        <v>VTT1002</v>
      </c>
      <c r="F134" s="8">
        <v>1</v>
      </c>
      <c r="G134" s="12">
        <f>_xlfn.XLOOKUP('Base N'!$D134,Produits!A:A,Produits!G:G)</f>
        <v>2700</v>
      </c>
      <c r="H134" s="10">
        <v>0.04</v>
      </c>
      <c r="I134" s="13">
        <f>data_N[[#This Row],[quantité]]*data_N[[#This Row],[prix_de_vente_unitaire]]*(1-data_N[[#This Row],[discount]])</f>
        <v>2592</v>
      </c>
    </row>
    <row r="135" spans="1:9" x14ac:dyDescent="0.25">
      <c r="A135" s="8">
        <v>134</v>
      </c>
      <c r="B135" s="9">
        <v>45425</v>
      </c>
      <c r="C135" s="5">
        <v>2</v>
      </c>
      <c r="D135" s="5">
        <v>9</v>
      </c>
      <c r="E135" s="8" t="str">
        <f>_xlfn.XLOOKUP('Base N'!$D135,Produits!A:A,Produits!B:B)</f>
        <v>VTT1000</v>
      </c>
      <c r="F135" s="8">
        <v>1</v>
      </c>
      <c r="G135" s="12">
        <f>_xlfn.XLOOKUP('Base N'!$D135,Produits!A:A,Produits!G:G)</f>
        <v>2650</v>
      </c>
      <c r="H135" s="10">
        <v>0.05</v>
      </c>
      <c r="I135" s="13">
        <f>data_N[[#This Row],[quantité]]*data_N[[#This Row],[prix_de_vente_unitaire]]*(1-data_N[[#This Row],[discount]])</f>
        <v>2517.5</v>
      </c>
    </row>
    <row r="136" spans="1:9" x14ac:dyDescent="0.25">
      <c r="A136" s="8">
        <v>135</v>
      </c>
      <c r="B136" s="9">
        <v>45425</v>
      </c>
      <c r="C136" s="5">
        <v>5</v>
      </c>
      <c r="D136" s="5">
        <v>4</v>
      </c>
      <c r="E136" s="8" t="str">
        <f>_xlfn.XLOOKUP('Base N'!$D136,Produits!A:A,Produits!B:B)</f>
        <v>Road_bike1000</v>
      </c>
      <c r="F136" s="8">
        <v>1</v>
      </c>
      <c r="G136" s="12">
        <f>_xlfn.XLOOKUP('Base N'!$D136,Produits!A:A,Produits!G:G)</f>
        <v>3700</v>
      </c>
      <c r="H136" s="10">
        <v>0.08</v>
      </c>
      <c r="I136" s="13">
        <f>data_N[[#This Row],[quantité]]*data_N[[#This Row],[prix_de_vente_unitaire]]*(1-data_N[[#This Row],[discount]])</f>
        <v>3404</v>
      </c>
    </row>
    <row r="137" spans="1:9" x14ac:dyDescent="0.25">
      <c r="A137" s="8">
        <v>136</v>
      </c>
      <c r="B137" s="9">
        <v>45426</v>
      </c>
      <c r="C137" s="5">
        <v>2</v>
      </c>
      <c r="D137" s="5">
        <v>13</v>
      </c>
      <c r="E137" s="8" t="str">
        <f>_xlfn.XLOOKUP('Base N'!$D137,Produits!A:A,Produits!B:B)</f>
        <v>VTT1004</v>
      </c>
      <c r="F137" s="8">
        <v>1</v>
      </c>
      <c r="G137" s="12">
        <f>_xlfn.XLOOKUP('Base N'!$D137,Produits!A:A,Produits!G:G)</f>
        <v>2700</v>
      </c>
      <c r="H137" s="10">
        <v>0.1</v>
      </c>
      <c r="I137" s="13">
        <f>data_N[[#This Row],[quantité]]*data_N[[#This Row],[prix_de_vente_unitaire]]*(1-data_N[[#This Row],[discount]])</f>
        <v>2430</v>
      </c>
    </row>
    <row r="138" spans="1:9" x14ac:dyDescent="0.25">
      <c r="A138" s="8">
        <v>137</v>
      </c>
      <c r="B138" s="9">
        <v>45426</v>
      </c>
      <c r="C138" s="5">
        <v>1</v>
      </c>
      <c r="D138" s="5">
        <v>4</v>
      </c>
      <c r="E138" s="8" t="str">
        <f>_xlfn.XLOOKUP('Base N'!$D138,Produits!A:A,Produits!B:B)</f>
        <v>Road_bike1000</v>
      </c>
      <c r="F138" s="8">
        <v>1</v>
      </c>
      <c r="G138" s="12">
        <f>_xlfn.XLOOKUP('Base N'!$D138,Produits!A:A,Produits!G:G)</f>
        <v>3700</v>
      </c>
      <c r="H138" s="10">
        <v>0.1</v>
      </c>
      <c r="I138" s="13">
        <f>data_N[[#This Row],[quantité]]*data_N[[#This Row],[prix_de_vente_unitaire]]*(1-data_N[[#This Row],[discount]])</f>
        <v>3330</v>
      </c>
    </row>
    <row r="139" spans="1:9" x14ac:dyDescent="0.25">
      <c r="A139" s="8">
        <v>138</v>
      </c>
      <c r="B139" s="9">
        <v>45427</v>
      </c>
      <c r="C139" s="5">
        <v>1</v>
      </c>
      <c r="D139" s="5">
        <v>3</v>
      </c>
      <c r="E139" s="8" t="str">
        <f>_xlfn.XLOOKUP('Base N'!$D139,Produits!A:A,Produits!B:B)</f>
        <v>E_bike1002</v>
      </c>
      <c r="F139" s="8">
        <v>1</v>
      </c>
      <c r="G139" s="12">
        <f>_xlfn.XLOOKUP('Base N'!$D139,Produits!A:A,Produits!G:G)</f>
        <v>7700</v>
      </c>
      <c r="H139" s="10">
        <v>0</v>
      </c>
      <c r="I139" s="13">
        <f>data_N[[#This Row],[quantité]]*data_N[[#This Row],[prix_de_vente_unitaire]]*(1-data_N[[#This Row],[discount]])</f>
        <v>7700</v>
      </c>
    </row>
    <row r="140" spans="1:9" x14ac:dyDescent="0.25">
      <c r="A140" s="8">
        <v>139</v>
      </c>
      <c r="B140" s="9">
        <v>45429</v>
      </c>
      <c r="C140" s="5">
        <v>3</v>
      </c>
      <c r="D140" s="5">
        <v>1</v>
      </c>
      <c r="E140" s="8" t="str">
        <f>_xlfn.XLOOKUP('Base N'!$D140,Produits!A:A,Produits!B:B)</f>
        <v>E_bike1000</v>
      </c>
      <c r="F140" s="8">
        <v>1</v>
      </c>
      <c r="G140" s="12">
        <f>_xlfn.XLOOKUP('Base N'!$D140,Produits!A:A,Produits!G:G)</f>
        <v>7500</v>
      </c>
      <c r="H140" s="10">
        <v>0.04</v>
      </c>
      <c r="I140" s="13">
        <f>data_N[[#This Row],[quantité]]*data_N[[#This Row],[prix_de_vente_unitaire]]*(1-data_N[[#This Row],[discount]])</f>
        <v>7200</v>
      </c>
    </row>
    <row r="141" spans="1:9" x14ac:dyDescent="0.25">
      <c r="A141" s="8">
        <v>140</v>
      </c>
      <c r="B141" s="9">
        <v>45430</v>
      </c>
      <c r="C141" s="5">
        <v>1</v>
      </c>
      <c r="D141" s="5">
        <v>8</v>
      </c>
      <c r="E141" s="8" t="str">
        <f>_xlfn.XLOOKUP('Base N'!$D141,Produits!A:A,Produits!B:B)</f>
        <v>Road_bike1004</v>
      </c>
      <c r="F141" s="8">
        <v>1</v>
      </c>
      <c r="G141" s="12">
        <f>_xlfn.XLOOKUP('Base N'!$D141,Produits!A:A,Produits!G:G)</f>
        <v>3900</v>
      </c>
      <c r="H141" s="10">
        <v>0.1</v>
      </c>
      <c r="I141" s="13">
        <f>data_N[[#This Row],[quantité]]*data_N[[#This Row],[prix_de_vente_unitaire]]*(1-data_N[[#This Row],[discount]])</f>
        <v>3510</v>
      </c>
    </row>
    <row r="142" spans="1:9" x14ac:dyDescent="0.25">
      <c r="A142" s="8">
        <v>141</v>
      </c>
      <c r="B142" s="9">
        <v>45430</v>
      </c>
      <c r="C142" s="5">
        <v>2</v>
      </c>
      <c r="D142" s="5">
        <v>7</v>
      </c>
      <c r="E142" s="8" t="str">
        <f>_xlfn.XLOOKUP('Base N'!$D142,Produits!A:A,Produits!B:B)</f>
        <v>Road_bike1003</v>
      </c>
      <c r="F142" s="8">
        <v>1</v>
      </c>
      <c r="G142" s="12">
        <f>_xlfn.XLOOKUP('Base N'!$D142,Produits!A:A,Produits!G:G)</f>
        <v>3900</v>
      </c>
      <c r="H142" s="10">
        <v>0.05</v>
      </c>
      <c r="I142" s="13">
        <f>data_N[[#This Row],[quantité]]*data_N[[#This Row],[prix_de_vente_unitaire]]*(1-data_N[[#This Row],[discount]])</f>
        <v>3705</v>
      </c>
    </row>
    <row r="143" spans="1:9" x14ac:dyDescent="0.25">
      <c r="A143" s="8">
        <v>142</v>
      </c>
      <c r="B143" s="9">
        <v>45430</v>
      </c>
      <c r="C143" s="5">
        <v>3</v>
      </c>
      <c r="D143" s="5">
        <v>17</v>
      </c>
      <c r="E143" s="8" t="str">
        <f>_xlfn.XLOOKUP('Base N'!$D143,Produits!A:A,Produits!B:B)</f>
        <v>VTC1002</v>
      </c>
      <c r="F143" s="8">
        <v>1</v>
      </c>
      <c r="G143" s="12">
        <f>_xlfn.XLOOKUP('Base N'!$D143,Produits!A:A,Produits!G:G)</f>
        <v>990</v>
      </c>
      <c r="H143" s="10">
        <v>0.06</v>
      </c>
      <c r="I143" s="13">
        <f>data_N[[#This Row],[quantité]]*data_N[[#This Row],[prix_de_vente_unitaire]]*(1-data_N[[#This Row],[discount]])</f>
        <v>930.59999999999991</v>
      </c>
    </row>
    <row r="144" spans="1:9" x14ac:dyDescent="0.25">
      <c r="A144" s="8">
        <v>143</v>
      </c>
      <c r="B144" s="9">
        <v>45431</v>
      </c>
      <c r="C144" s="5">
        <v>5</v>
      </c>
      <c r="D144" s="5">
        <v>7</v>
      </c>
      <c r="E144" s="8" t="str">
        <f>_xlfn.XLOOKUP('Base N'!$D144,Produits!A:A,Produits!B:B)</f>
        <v>Road_bike1003</v>
      </c>
      <c r="F144" s="8">
        <v>1</v>
      </c>
      <c r="G144" s="12">
        <f>_xlfn.XLOOKUP('Base N'!$D144,Produits!A:A,Produits!G:G)</f>
        <v>3900</v>
      </c>
      <c r="H144" s="10">
        <v>0.08</v>
      </c>
      <c r="I144" s="13">
        <f>data_N[[#This Row],[quantité]]*data_N[[#This Row],[prix_de_vente_unitaire]]*(1-data_N[[#This Row],[discount]])</f>
        <v>3588</v>
      </c>
    </row>
    <row r="145" spans="1:9" x14ac:dyDescent="0.25">
      <c r="A145" s="8">
        <v>144</v>
      </c>
      <c r="B145" s="9">
        <v>45432</v>
      </c>
      <c r="C145" s="5">
        <v>6</v>
      </c>
      <c r="D145" s="5">
        <v>6</v>
      </c>
      <c r="E145" s="8" t="str">
        <f>_xlfn.XLOOKUP('Base N'!$D145,Produits!A:A,Produits!B:B)</f>
        <v>Road_bike1002</v>
      </c>
      <c r="F145" s="8">
        <v>1</v>
      </c>
      <c r="G145" s="12">
        <f>_xlfn.XLOOKUP('Base N'!$D145,Produits!A:A,Produits!G:G)</f>
        <v>3900</v>
      </c>
      <c r="H145" s="10">
        <v>0</v>
      </c>
      <c r="I145" s="13">
        <f>data_N[[#This Row],[quantité]]*data_N[[#This Row],[prix_de_vente_unitaire]]*(1-data_N[[#This Row],[discount]])</f>
        <v>3900</v>
      </c>
    </row>
    <row r="146" spans="1:9" x14ac:dyDescent="0.25">
      <c r="A146" s="8">
        <v>145</v>
      </c>
      <c r="B146" s="9">
        <v>45432</v>
      </c>
      <c r="C146" s="5">
        <v>4</v>
      </c>
      <c r="D146" s="5">
        <v>14</v>
      </c>
      <c r="E146" s="8" t="str">
        <f>_xlfn.XLOOKUP('Base N'!$D146,Produits!A:A,Produits!B:B)</f>
        <v>VTT1005</v>
      </c>
      <c r="F146" s="8">
        <v>1</v>
      </c>
      <c r="G146" s="12">
        <f>_xlfn.XLOOKUP('Base N'!$D146,Produits!A:A,Produits!G:G)</f>
        <v>2700</v>
      </c>
      <c r="H146" s="10">
        <v>0.04</v>
      </c>
      <c r="I146" s="13">
        <f>data_N[[#This Row],[quantité]]*data_N[[#This Row],[prix_de_vente_unitaire]]*(1-data_N[[#This Row],[discount]])</f>
        <v>2592</v>
      </c>
    </row>
    <row r="147" spans="1:9" x14ac:dyDescent="0.25">
      <c r="A147" s="8">
        <v>146</v>
      </c>
      <c r="B147" s="9">
        <v>45435</v>
      </c>
      <c r="C147" s="5">
        <v>4</v>
      </c>
      <c r="D147" s="5">
        <v>11</v>
      </c>
      <c r="E147" s="8" t="str">
        <f>_xlfn.XLOOKUP('Base N'!$D147,Produits!A:A,Produits!B:B)</f>
        <v>VTT1002</v>
      </c>
      <c r="F147" s="8">
        <v>1</v>
      </c>
      <c r="G147" s="12">
        <f>_xlfn.XLOOKUP('Base N'!$D147,Produits!A:A,Produits!G:G)</f>
        <v>2700</v>
      </c>
      <c r="H147" s="10">
        <v>0</v>
      </c>
      <c r="I147" s="13">
        <f>data_N[[#This Row],[quantité]]*data_N[[#This Row],[prix_de_vente_unitaire]]*(1-data_N[[#This Row],[discount]])</f>
        <v>2700</v>
      </c>
    </row>
    <row r="148" spans="1:9" x14ac:dyDescent="0.25">
      <c r="A148" s="8">
        <v>147</v>
      </c>
      <c r="B148" s="9">
        <v>45436</v>
      </c>
      <c r="C148" s="5">
        <v>4</v>
      </c>
      <c r="D148" s="5">
        <v>11</v>
      </c>
      <c r="E148" s="8" t="str">
        <f>_xlfn.XLOOKUP('Base N'!$D148,Produits!A:A,Produits!B:B)</f>
        <v>VTT1002</v>
      </c>
      <c r="F148" s="8">
        <v>1</v>
      </c>
      <c r="G148" s="12">
        <f>_xlfn.XLOOKUP('Base N'!$D148,Produits!A:A,Produits!G:G)</f>
        <v>2700</v>
      </c>
      <c r="H148" s="10">
        <v>0.09</v>
      </c>
      <c r="I148" s="13">
        <f>data_N[[#This Row],[quantité]]*data_N[[#This Row],[prix_de_vente_unitaire]]*(1-data_N[[#This Row],[discount]])</f>
        <v>2457</v>
      </c>
    </row>
    <row r="149" spans="1:9" x14ac:dyDescent="0.25">
      <c r="A149" s="8">
        <v>148</v>
      </c>
      <c r="B149" s="9">
        <v>45438</v>
      </c>
      <c r="C149" s="5">
        <v>1</v>
      </c>
      <c r="D149" s="5">
        <v>16</v>
      </c>
      <c r="E149" s="8" t="str">
        <f>_xlfn.XLOOKUP('Base N'!$D149,Produits!A:A,Produits!B:B)</f>
        <v>VTC1001</v>
      </c>
      <c r="F149" s="8">
        <v>1</v>
      </c>
      <c r="G149" s="12">
        <f>_xlfn.XLOOKUP('Base N'!$D149,Produits!A:A,Produits!G:G)</f>
        <v>990</v>
      </c>
      <c r="H149" s="10">
        <v>0.01</v>
      </c>
      <c r="I149" s="13">
        <f>data_N[[#This Row],[quantité]]*data_N[[#This Row],[prix_de_vente_unitaire]]*(1-data_N[[#This Row],[discount]])</f>
        <v>980.1</v>
      </c>
    </row>
    <row r="150" spans="1:9" x14ac:dyDescent="0.25">
      <c r="A150" s="8">
        <v>149</v>
      </c>
      <c r="B150" s="9">
        <v>45438</v>
      </c>
      <c r="C150" s="5">
        <v>2</v>
      </c>
      <c r="D150" s="5">
        <v>1</v>
      </c>
      <c r="E150" s="8" t="str">
        <f>_xlfn.XLOOKUP('Base N'!$D150,Produits!A:A,Produits!B:B)</f>
        <v>E_bike1000</v>
      </c>
      <c r="F150" s="8">
        <v>1</v>
      </c>
      <c r="G150" s="12">
        <f>_xlfn.XLOOKUP('Base N'!$D150,Produits!A:A,Produits!G:G)</f>
        <v>7500</v>
      </c>
      <c r="H150" s="10">
        <v>7.0000000000000007E-2</v>
      </c>
      <c r="I150" s="13">
        <f>data_N[[#This Row],[quantité]]*data_N[[#This Row],[prix_de_vente_unitaire]]*(1-data_N[[#This Row],[discount]])</f>
        <v>6974.9999999999991</v>
      </c>
    </row>
    <row r="151" spans="1:9" x14ac:dyDescent="0.25">
      <c r="A151" s="8">
        <v>150</v>
      </c>
      <c r="B151" s="9">
        <v>45438</v>
      </c>
      <c r="C151" s="5">
        <v>2</v>
      </c>
      <c r="D151" s="5">
        <v>7</v>
      </c>
      <c r="E151" s="8" t="str">
        <f>_xlfn.XLOOKUP('Base N'!$D151,Produits!A:A,Produits!B:B)</f>
        <v>Road_bike1003</v>
      </c>
      <c r="F151" s="8">
        <v>1</v>
      </c>
      <c r="G151" s="12">
        <f>_xlfn.XLOOKUP('Base N'!$D151,Produits!A:A,Produits!G:G)</f>
        <v>3900</v>
      </c>
      <c r="H151" s="10">
        <v>0.08</v>
      </c>
      <c r="I151" s="13">
        <f>data_N[[#This Row],[quantité]]*data_N[[#This Row],[prix_de_vente_unitaire]]*(1-data_N[[#This Row],[discount]])</f>
        <v>3588</v>
      </c>
    </row>
    <row r="152" spans="1:9" x14ac:dyDescent="0.25">
      <c r="A152" s="8">
        <v>151</v>
      </c>
      <c r="B152" s="9">
        <v>45440</v>
      </c>
      <c r="C152" s="5">
        <v>1</v>
      </c>
      <c r="D152" s="5">
        <v>13</v>
      </c>
      <c r="E152" s="8" t="str">
        <f>_xlfn.XLOOKUP('Base N'!$D152,Produits!A:A,Produits!B:B)</f>
        <v>VTT1004</v>
      </c>
      <c r="F152" s="8">
        <v>1</v>
      </c>
      <c r="G152" s="12">
        <f>_xlfn.XLOOKUP('Base N'!$D152,Produits!A:A,Produits!G:G)</f>
        <v>2700</v>
      </c>
      <c r="H152" s="10">
        <v>0.05</v>
      </c>
      <c r="I152" s="13">
        <f>data_N[[#This Row],[quantité]]*data_N[[#This Row],[prix_de_vente_unitaire]]*(1-data_N[[#This Row],[discount]])</f>
        <v>2565</v>
      </c>
    </row>
    <row r="153" spans="1:9" x14ac:dyDescent="0.25">
      <c r="A153" s="8">
        <v>152</v>
      </c>
      <c r="B153" s="9">
        <v>45440</v>
      </c>
      <c r="C153" s="5">
        <v>6</v>
      </c>
      <c r="D153" s="5">
        <v>12</v>
      </c>
      <c r="E153" s="8" t="str">
        <f>_xlfn.XLOOKUP('Base N'!$D153,Produits!A:A,Produits!B:B)</f>
        <v>VTT1003</v>
      </c>
      <c r="F153" s="8">
        <v>1</v>
      </c>
      <c r="G153" s="12">
        <f>_xlfn.XLOOKUP('Base N'!$D153,Produits!A:A,Produits!G:G)</f>
        <v>2700</v>
      </c>
      <c r="H153" s="10">
        <v>0.06</v>
      </c>
      <c r="I153" s="13">
        <f>data_N[[#This Row],[quantité]]*data_N[[#This Row],[prix_de_vente_unitaire]]*(1-data_N[[#This Row],[discount]])</f>
        <v>2538</v>
      </c>
    </row>
    <row r="154" spans="1:9" x14ac:dyDescent="0.25">
      <c r="A154" s="8">
        <v>153</v>
      </c>
      <c r="B154" s="9">
        <v>45440</v>
      </c>
      <c r="C154" s="5">
        <v>3</v>
      </c>
      <c r="D154" s="5">
        <v>15</v>
      </c>
      <c r="E154" s="8" t="str">
        <f>_xlfn.XLOOKUP('Base N'!$D154,Produits!A:A,Produits!B:B)</f>
        <v>VTC1000</v>
      </c>
      <c r="F154" s="8">
        <v>1</v>
      </c>
      <c r="G154" s="12">
        <f>_xlfn.XLOOKUP('Base N'!$D154,Produits!A:A,Produits!G:G)</f>
        <v>950</v>
      </c>
      <c r="H154" s="10">
        <v>0.06</v>
      </c>
      <c r="I154" s="13">
        <f>data_N[[#This Row],[quantité]]*data_N[[#This Row],[prix_de_vente_unitaire]]*(1-data_N[[#This Row],[discount]])</f>
        <v>893</v>
      </c>
    </row>
    <row r="155" spans="1:9" x14ac:dyDescent="0.25">
      <c r="A155" s="8">
        <v>154</v>
      </c>
      <c r="B155" s="9">
        <v>45440</v>
      </c>
      <c r="C155" s="5">
        <v>2</v>
      </c>
      <c r="D155" s="5">
        <v>8</v>
      </c>
      <c r="E155" s="8" t="str">
        <f>_xlfn.XLOOKUP('Base N'!$D155,Produits!A:A,Produits!B:B)</f>
        <v>Road_bike1004</v>
      </c>
      <c r="F155" s="8">
        <v>1</v>
      </c>
      <c r="G155" s="12">
        <f>_xlfn.XLOOKUP('Base N'!$D155,Produits!A:A,Produits!G:G)</f>
        <v>3900</v>
      </c>
      <c r="H155" s="10">
        <v>0.02</v>
      </c>
      <c r="I155" s="13">
        <f>data_N[[#This Row],[quantité]]*data_N[[#This Row],[prix_de_vente_unitaire]]*(1-data_N[[#This Row],[discount]])</f>
        <v>3822</v>
      </c>
    </row>
    <row r="156" spans="1:9" x14ac:dyDescent="0.25">
      <c r="A156" s="8">
        <v>155</v>
      </c>
      <c r="B156" s="9">
        <v>45440</v>
      </c>
      <c r="C156" s="5">
        <v>5</v>
      </c>
      <c r="D156" s="5">
        <v>2</v>
      </c>
      <c r="E156" s="8" t="str">
        <f>_xlfn.XLOOKUP('Base N'!$D156,Produits!A:A,Produits!B:B)</f>
        <v>E_bike1001</v>
      </c>
      <c r="F156" s="8">
        <v>1</v>
      </c>
      <c r="G156" s="12">
        <f>_xlfn.XLOOKUP('Base N'!$D156,Produits!A:A,Produits!G:G)</f>
        <v>7800</v>
      </c>
      <c r="H156" s="10">
        <v>0.1</v>
      </c>
      <c r="I156" s="13">
        <f>data_N[[#This Row],[quantité]]*data_N[[#This Row],[prix_de_vente_unitaire]]*(1-data_N[[#This Row],[discount]])</f>
        <v>7020</v>
      </c>
    </row>
    <row r="157" spans="1:9" x14ac:dyDescent="0.25">
      <c r="A157" s="8">
        <v>156</v>
      </c>
      <c r="B157" s="9">
        <v>45443</v>
      </c>
      <c r="C157" s="5">
        <v>4</v>
      </c>
      <c r="D157" s="5">
        <v>9</v>
      </c>
      <c r="E157" s="8" t="str">
        <f>_xlfn.XLOOKUP('Base N'!$D157,Produits!A:A,Produits!B:B)</f>
        <v>VTT1000</v>
      </c>
      <c r="F157" s="8">
        <v>1</v>
      </c>
      <c r="G157" s="12">
        <f>_xlfn.XLOOKUP('Base N'!$D157,Produits!A:A,Produits!G:G)</f>
        <v>2650</v>
      </c>
      <c r="H157" s="10">
        <v>0.03</v>
      </c>
      <c r="I157" s="13">
        <f>data_N[[#This Row],[quantité]]*data_N[[#This Row],[prix_de_vente_unitaire]]*(1-data_N[[#This Row],[discount]])</f>
        <v>2570.5</v>
      </c>
    </row>
    <row r="158" spans="1:9" x14ac:dyDescent="0.25">
      <c r="A158" s="8">
        <v>157</v>
      </c>
      <c r="B158" s="9">
        <v>45443</v>
      </c>
      <c r="C158" s="5">
        <v>4</v>
      </c>
      <c r="D158" s="5">
        <v>11</v>
      </c>
      <c r="E158" s="8" t="str">
        <f>_xlfn.XLOOKUP('Base N'!$D158,Produits!A:A,Produits!B:B)</f>
        <v>VTT1002</v>
      </c>
      <c r="F158" s="8">
        <v>1</v>
      </c>
      <c r="G158" s="12">
        <f>_xlfn.XLOOKUP('Base N'!$D158,Produits!A:A,Produits!G:G)</f>
        <v>2700</v>
      </c>
      <c r="H158" s="10">
        <v>0.08</v>
      </c>
      <c r="I158" s="13">
        <f>data_N[[#This Row],[quantité]]*data_N[[#This Row],[prix_de_vente_unitaire]]*(1-data_N[[#This Row],[discount]])</f>
        <v>2484</v>
      </c>
    </row>
    <row r="159" spans="1:9" x14ac:dyDescent="0.25">
      <c r="A159" s="8">
        <v>158</v>
      </c>
      <c r="B159" s="9">
        <v>45443</v>
      </c>
      <c r="C159" s="5">
        <v>5</v>
      </c>
      <c r="D159" s="5">
        <v>13</v>
      </c>
      <c r="E159" s="8" t="str">
        <f>_xlfn.XLOOKUP('Base N'!$D159,Produits!A:A,Produits!B:B)</f>
        <v>VTT1004</v>
      </c>
      <c r="F159" s="8">
        <v>1</v>
      </c>
      <c r="G159" s="12">
        <f>_xlfn.XLOOKUP('Base N'!$D159,Produits!A:A,Produits!G:G)</f>
        <v>2700</v>
      </c>
      <c r="H159" s="10">
        <v>0.1</v>
      </c>
      <c r="I159" s="13">
        <f>data_N[[#This Row],[quantité]]*data_N[[#This Row],[prix_de_vente_unitaire]]*(1-data_N[[#This Row],[discount]])</f>
        <v>2430</v>
      </c>
    </row>
    <row r="160" spans="1:9" x14ac:dyDescent="0.25">
      <c r="A160" s="8">
        <v>159</v>
      </c>
      <c r="B160" s="9">
        <v>45445</v>
      </c>
      <c r="C160" s="5">
        <v>6</v>
      </c>
      <c r="D160" s="5">
        <v>4</v>
      </c>
      <c r="E160" s="8" t="str">
        <f>_xlfn.XLOOKUP('Base N'!$D160,Produits!A:A,Produits!B:B)</f>
        <v>Road_bike1000</v>
      </c>
      <c r="F160" s="8">
        <v>1</v>
      </c>
      <c r="G160" s="12">
        <f>_xlfn.XLOOKUP('Base N'!$D160,Produits!A:A,Produits!G:G)</f>
        <v>3700</v>
      </c>
      <c r="H160" s="10">
        <v>0</v>
      </c>
      <c r="I160" s="13">
        <f>data_N[[#This Row],[quantité]]*data_N[[#This Row],[prix_de_vente_unitaire]]*(1-data_N[[#This Row],[discount]])</f>
        <v>3700</v>
      </c>
    </row>
    <row r="161" spans="1:9" x14ac:dyDescent="0.25">
      <c r="A161" s="8">
        <v>160</v>
      </c>
      <c r="B161" s="9">
        <v>45448</v>
      </c>
      <c r="C161" s="5">
        <v>6</v>
      </c>
      <c r="D161" s="5">
        <v>11</v>
      </c>
      <c r="E161" s="8" t="str">
        <f>_xlfn.XLOOKUP('Base N'!$D161,Produits!A:A,Produits!B:B)</f>
        <v>VTT1002</v>
      </c>
      <c r="F161" s="8">
        <v>1</v>
      </c>
      <c r="G161" s="12">
        <f>_xlfn.XLOOKUP('Base N'!$D161,Produits!A:A,Produits!G:G)</f>
        <v>2700</v>
      </c>
      <c r="H161" s="10">
        <v>0.02</v>
      </c>
      <c r="I161" s="13">
        <f>data_N[[#This Row],[quantité]]*data_N[[#This Row],[prix_de_vente_unitaire]]*(1-data_N[[#This Row],[discount]])</f>
        <v>2646</v>
      </c>
    </row>
    <row r="162" spans="1:9" x14ac:dyDescent="0.25">
      <c r="A162" s="8">
        <v>161</v>
      </c>
      <c r="B162" s="9">
        <v>45452</v>
      </c>
      <c r="C162" s="5">
        <v>5</v>
      </c>
      <c r="D162" s="5">
        <v>4</v>
      </c>
      <c r="E162" s="8" t="str">
        <f>_xlfn.XLOOKUP('Base N'!$D162,Produits!A:A,Produits!B:B)</f>
        <v>Road_bike1000</v>
      </c>
      <c r="F162" s="8">
        <v>1</v>
      </c>
      <c r="G162" s="12">
        <f>_xlfn.XLOOKUP('Base N'!$D162,Produits!A:A,Produits!G:G)</f>
        <v>3700</v>
      </c>
      <c r="H162" s="10">
        <v>0.1</v>
      </c>
      <c r="I162" s="13">
        <f>data_N[[#This Row],[quantité]]*data_N[[#This Row],[prix_de_vente_unitaire]]*(1-data_N[[#This Row],[discount]])</f>
        <v>3330</v>
      </c>
    </row>
    <row r="163" spans="1:9" x14ac:dyDescent="0.25">
      <c r="A163" s="8">
        <v>162</v>
      </c>
      <c r="B163" s="9">
        <v>45452</v>
      </c>
      <c r="C163" s="5">
        <v>2</v>
      </c>
      <c r="D163" s="5">
        <v>13</v>
      </c>
      <c r="E163" s="8" t="str">
        <f>_xlfn.XLOOKUP('Base N'!$D163,Produits!A:A,Produits!B:B)</f>
        <v>VTT1004</v>
      </c>
      <c r="F163" s="8">
        <v>1</v>
      </c>
      <c r="G163" s="12">
        <f>_xlfn.XLOOKUP('Base N'!$D163,Produits!A:A,Produits!G:G)</f>
        <v>2700</v>
      </c>
      <c r="H163" s="10">
        <v>7.0000000000000007E-2</v>
      </c>
      <c r="I163" s="13">
        <f>data_N[[#This Row],[quantité]]*data_N[[#This Row],[prix_de_vente_unitaire]]*(1-data_N[[#This Row],[discount]])</f>
        <v>2511</v>
      </c>
    </row>
    <row r="164" spans="1:9" x14ac:dyDescent="0.25">
      <c r="A164" s="8">
        <v>163</v>
      </c>
      <c r="B164" s="9">
        <v>45453</v>
      </c>
      <c r="C164" s="5">
        <v>2</v>
      </c>
      <c r="D164" s="5">
        <v>5</v>
      </c>
      <c r="E164" s="8" t="str">
        <f>_xlfn.XLOOKUP('Base N'!$D164,Produits!A:A,Produits!B:B)</f>
        <v>Road_bike1001</v>
      </c>
      <c r="F164" s="8">
        <v>1</v>
      </c>
      <c r="G164" s="12">
        <f>_xlfn.XLOOKUP('Base N'!$D164,Produits!A:A,Produits!G:G)</f>
        <v>3900</v>
      </c>
      <c r="H164" s="10">
        <v>0.09</v>
      </c>
      <c r="I164" s="13">
        <f>data_N[[#This Row],[quantité]]*data_N[[#This Row],[prix_de_vente_unitaire]]*(1-data_N[[#This Row],[discount]])</f>
        <v>3549</v>
      </c>
    </row>
    <row r="165" spans="1:9" x14ac:dyDescent="0.25">
      <c r="A165" s="8">
        <v>164</v>
      </c>
      <c r="B165" s="9">
        <v>45453</v>
      </c>
      <c r="C165" s="5">
        <v>5</v>
      </c>
      <c r="D165" s="5">
        <v>4</v>
      </c>
      <c r="E165" s="8" t="str">
        <f>_xlfn.XLOOKUP('Base N'!$D165,Produits!A:A,Produits!B:B)</f>
        <v>Road_bike1000</v>
      </c>
      <c r="F165" s="8">
        <v>1</v>
      </c>
      <c r="G165" s="12">
        <f>_xlfn.XLOOKUP('Base N'!$D165,Produits!A:A,Produits!G:G)</f>
        <v>3700</v>
      </c>
      <c r="H165" s="10">
        <v>0.06</v>
      </c>
      <c r="I165" s="13">
        <f>data_N[[#This Row],[quantité]]*data_N[[#This Row],[prix_de_vente_unitaire]]*(1-data_N[[#This Row],[discount]])</f>
        <v>3478</v>
      </c>
    </row>
    <row r="166" spans="1:9" x14ac:dyDescent="0.25">
      <c r="A166" s="8">
        <v>165</v>
      </c>
      <c r="B166" s="9">
        <v>45454</v>
      </c>
      <c r="C166" s="5">
        <v>5</v>
      </c>
      <c r="D166" s="5">
        <v>3</v>
      </c>
      <c r="E166" s="8" t="str">
        <f>_xlfn.XLOOKUP('Base N'!$D166,Produits!A:A,Produits!B:B)</f>
        <v>E_bike1002</v>
      </c>
      <c r="F166" s="8">
        <v>1</v>
      </c>
      <c r="G166" s="12">
        <f>_xlfn.XLOOKUP('Base N'!$D166,Produits!A:A,Produits!G:G)</f>
        <v>7700</v>
      </c>
      <c r="H166" s="10">
        <v>0.1</v>
      </c>
      <c r="I166" s="13">
        <f>data_N[[#This Row],[quantité]]*data_N[[#This Row],[prix_de_vente_unitaire]]*(1-data_N[[#This Row],[discount]])</f>
        <v>6930</v>
      </c>
    </row>
    <row r="167" spans="1:9" x14ac:dyDescent="0.25">
      <c r="A167" s="8">
        <v>166</v>
      </c>
      <c r="B167" s="9">
        <v>45455</v>
      </c>
      <c r="C167" s="5">
        <v>5</v>
      </c>
      <c r="D167" s="5">
        <v>9</v>
      </c>
      <c r="E167" s="8" t="str">
        <f>_xlfn.XLOOKUP('Base N'!$D167,Produits!A:A,Produits!B:B)</f>
        <v>VTT1000</v>
      </c>
      <c r="F167" s="8">
        <v>1</v>
      </c>
      <c r="G167" s="12">
        <f>_xlfn.XLOOKUP('Base N'!$D167,Produits!A:A,Produits!G:G)</f>
        <v>2650</v>
      </c>
      <c r="H167" s="10">
        <v>0.02</v>
      </c>
      <c r="I167" s="13">
        <f>data_N[[#This Row],[quantité]]*data_N[[#This Row],[prix_de_vente_unitaire]]*(1-data_N[[#This Row],[discount]])</f>
        <v>2597</v>
      </c>
    </row>
    <row r="168" spans="1:9" x14ac:dyDescent="0.25">
      <c r="A168" s="8">
        <v>167</v>
      </c>
      <c r="B168" s="9">
        <v>45456</v>
      </c>
      <c r="C168" s="5">
        <v>3</v>
      </c>
      <c r="D168" s="5">
        <v>5</v>
      </c>
      <c r="E168" s="8" t="str">
        <f>_xlfn.XLOOKUP('Base N'!$D168,Produits!A:A,Produits!B:B)</f>
        <v>Road_bike1001</v>
      </c>
      <c r="F168" s="8">
        <v>1</v>
      </c>
      <c r="G168" s="12">
        <f>_xlfn.XLOOKUP('Base N'!$D168,Produits!A:A,Produits!G:G)</f>
        <v>3900</v>
      </c>
      <c r="H168" s="10">
        <v>0.1</v>
      </c>
      <c r="I168" s="13">
        <f>data_N[[#This Row],[quantité]]*data_N[[#This Row],[prix_de_vente_unitaire]]*(1-data_N[[#This Row],[discount]])</f>
        <v>3510</v>
      </c>
    </row>
    <row r="169" spans="1:9" x14ac:dyDescent="0.25">
      <c r="A169" s="8">
        <v>168</v>
      </c>
      <c r="B169" s="9">
        <v>45457</v>
      </c>
      <c r="C169" s="5">
        <v>5</v>
      </c>
      <c r="D169" s="5">
        <v>17</v>
      </c>
      <c r="E169" s="8" t="str">
        <f>_xlfn.XLOOKUP('Base N'!$D169,Produits!A:A,Produits!B:B)</f>
        <v>VTC1002</v>
      </c>
      <c r="F169" s="8">
        <v>1</v>
      </c>
      <c r="G169" s="12">
        <f>_xlfn.XLOOKUP('Base N'!$D169,Produits!A:A,Produits!G:G)</f>
        <v>990</v>
      </c>
      <c r="H169" s="10">
        <v>0.08</v>
      </c>
      <c r="I169" s="13">
        <f>data_N[[#This Row],[quantité]]*data_N[[#This Row],[prix_de_vente_unitaire]]*(1-data_N[[#This Row],[discount]])</f>
        <v>910.80000000000007</v>
      </c>
    </row>
    <row r="170" spans="1:9" x14ac:dyDescent="0.25">
      <c r="A170" s="8">
        <v>169</v>
      </c>
      <c r="B170" s="9">
        <v>45457</v>
      </c>
      <c r="C170" s="5">
        <v>2</v>
      </c>
      <c r="D170" s="5">
        <v>16</v>
      </c>
      <c r="E170" s="8" t="str">
        <f>_xlfn.XLOOKUP('Base N'!$D170,Produits!A:A,Produits!B:B)</f>
        <v>VTC1001</v>
      </c>
      <c r="F170" s="8">
        <v>1</v>
      </c>
      <c r="G170" s="12">
        <f>_xlfn.XLOOKUP('Base N'!$D170,Produits!A:A,Produits!G:G)</f>
        <v>990</v>
      </c>
      <c r="H170" s="10">
        <v>0.02</v>
      </c>
      <c r="I170" s="13">
        <f>data_N[[#This Row],[quantité]]*data_N[[#This Row],[prix_de_vente_unitaire]]*(1-data_N[[#This Row],[discount]])</f>
        <v>970.19999999999993</v>
      </c>
    </row>
    <row r="171" spans="1:9" x14ac:dyDescent="0.25">
      <c r="A171" s="8">
        <v>170</v>
      </c>
      <c r="B171" s="9">
        <v>45458</v>
      </c>
      <c r="C171" s="5">
        <v>2</v>
      </c>
      <c r="D171" s="5">
        <v>15</v>
      </c>
      <c r="E171" s="8" t="str">
        <f>_xlfn.XLOOKUP('Base N'!$D171,Produits!A:A,Produits!B:B)</f>
        <v>VTC1000</v>
      </c>
      <c r="F171" s="8">
        <v>1</v>
      </c>
      <c r="G171" s="12">
        <f>_xlfn.XLOOKUP('Base N'!$D171,Produits!A:A,Produits!G:G)</f>
        <v>950</v>
      </c>
      <c r="H171" s="10">
        <v>0.02</v>
      </c>
      <c r="I171" s="13">
        <f>data_N[[#This Row],[quantité]]*data_N[[#This Row],[prix_de_vente_unitaire]]*(1-data_N[[#This Row],[discount]])</f>
        <v>931</v>
      </c>
    </row>
    <row r="172" spans="1:9" x14ac:dyDescent="0.25">
      <c r="A172" s="8">
        <v>171</v>
      </c>
      <c r="B172" s="9">
        <v>45458</v>
      </c>
      <c r="C172" s="5">
        <v>6</v>
      </c>
      <c r="D172" s="5">
        <v>17</v>
      </c>
      <c r="E172" s="8" t="str">
        <f>_xlfn.XLOOKUP('Base N'!$D172,Produits!A:A,Produits!B:B)</f>
        <v>VTC1002</v>
      </c>
      <c r="F172" s="8">
        <v>1</v>
      </c>
      <c r="G172" s="12">
        <f>_xlfn.XLOOKUP('Base N'!$D172,Produits!A:A,Produits!G:G)</f>
        <v>990</v>
      </c>
      <c r="H172" s="10">
        <v>0.03</v>
      </c>
      <c r="I172" s="13">
        <f>data_N[[#This Row],[quantité]]*data_N[[#This Row],[prix_de_vente_unitaire]]*(1-data_N[[#This Row],[discount]])</f>
        <v>960.3</v>
      </c>
    </row>
    <row r="173" spans="1:9" x14ac:dyDescent="0.25">
      <c r="A173" s="8">
        <v>172</v>
      </c>
      <c r="B173" s="9">
        <v>45459</v>
      </c>
      <c r="C173" s="5">
        <v>6</v>
      </c>
      <c r="D173" s="5">
        <v>16</v>
      </c>
      <c r="E173" s="8" t="str">
        <f>_xlfn.XLOOKUP('Base N'!$D173,Produits!A:A,Produits!B:B)</f>
        <v>VTC1001</v>
      </c>
      <c r="F173" s="8">
        <v>1</v>
      </c>
      <c r="G173" s="12">
        <f>_xlfn.XLOOKUP('Base N'!$D173,Produits!A:A,Produits!G:G)</f>
        <v>990</v>
      </c>
      <c r="H173" s="10">
        <v>0.09</v>
      </c>
      <c r="I173" s="13">
        <f>data_N[[#This Row],[quantité]]*data_N[[#This Row],[prix_de_vente_unitaire]]*(1-data_N[[#This Row],[discount]])</f>
        <v>900.9</v>
      </c>
    </row>
    <row r="174" spans="1:9" x14ac:dyDescent="0.25">
      <c r="A174" s="8">
        <v>173</v>
      </c>
      <c r="B174" s="9">
        <v>45460</v>
      </c>
      <c r="C174" s="5">
        <v>3</v>
      </c>
      <c r="D174" s="5">
        <v>11</v>
      </c>
      <c r="E174" s="8" t="str">
        <f>_xlfn.XLOOKUP('Base N'!$D174,Produits!A:A,Produits!B:B)</f>
        <v>VTT1002</v>
      </c>
      <c r="F174" s="8">
        <v>1</v>
      </c>
      <c r="G174" s="12">
        <f>_xlfn.XLOOKUP('Base N'!$D174,Produits!A:A,Produits!G:G)</f>
        <v>2700</v>
      </c>
      <c r="H174" s="10">
        <v>0.03</v>
      </c>
      <c r="I174" s="13">
        <f>data_N[[#This Row],[quantité]]*data_N[[#This Row],[prix_de_vente_unitaire]]*(1-data_N[[#This Row],[discount]])</f>
        <v>2619</v>
      </c>
    </row>
    <row r="175" spans="1:9" x14ac:dyDescent="0.25">
      <c r="A175" s="8">
        <v>174</v>
      </c>
      <c r="B175" s="9">
        <v>45461</v>
      </c>
      <c r="C175" s="5">
        <v>6</v>
      </c>
      <c r="D175" s="5">
        <v>2</v>
      </c>
      <c r="E175" s="8" t="str">
        <f>_xlfn.XLOOKUP('Base N'!$D175,Produits!A:A,Produits!B:B)</f>
        <v>E_bike1001</v>
      </c>
      <c r="F175" s="8">
        <v>1</v>
      </c>
      <c r="G175" s="12">
        <f>_xlfn.XLOOKUP('Base N'!$D175,Produits!A:A,Produits!G:G)</f>
        <v>7800</v>
      </c>
      <c r="H175" s="10">
        <v>7.0000000000000007E-2</v>
      </c>
      <c r="I175" s="13">
        <f>data_N[[#This Row],[quantité]]*data_N[[#This Row],[prix_de_vente_unitaire]]*(1-data_N[[#This Row],[discount]])</f>
        <v>7253.9999999999991</v>
      </c>
    </row>
    <row r="176" spans="1:9" x14ac:dyDescent="0.25">
      <c r="A176" s="8">
        <v>175</v>
      </c>
      <c r="B176" s="9">
        <v>45462</v>
      </c>
      <c r="C176" s="5">
        <v>4</v>
      </c>
      <c r="D176" s="5">
        <v>9</v>
      </c>
      <c r="E176" s="8" t="str">
        <f>_xlfn.XLOOKUP('Base N'!$D176,Produits!A:A,Produits!B:B)</f>
        <v>VTT1000</v>
      </c>
      <c r="F176" s="8">
        <v>1</v>
      </c>
      <c r="G176" s="12">
        <f>_xlfn.XLOOKUP('Base N'!$D176,Produits!A:A,Produits!G:G)</f>
        <v>2650</v>
      </c>
      <c r="H176" s="10">
        <v>7.0000000000000007E-2</v>
      </c>
      <c r="I176" s="13">
        <f>data_N[[#This Row],[quantité]]*data_N[[#This Row],[prix_de_vente_unitaire]]*(1-data_N[[#This Row],[discount]])</f>
        <v>2464.5</v>
      </c>
    </row>
    <row r="177" spans="1:9" x14ac:dyDescent="0.25">
      <c r="A177" s="8">
        <v>176</v>
      </c>
      <c r="B177" s="9">
        <v>45463</v>
      </c>
      <c r="C177" s="5">
        <v>2</v>
      </c>
      <c r="D177" s="5">
        <v>2</v>
      </c>
      <c r="E177" s="8" t="str">
        <f>_xlfn.XLOOKUP('Base N'!$D177,Produits!A:A,Produits!B:B)</f>
        <v>E_bike1001</v>
      </c>
      <c r="F177" s="8">
        <v>1</v>
      </c>
      <c r="G177" s="12">
        <f>_xlfn.XLOOKUP('Base N'!$D177,Produits!A:A,Produits!G:G)</f>
        <v>7800</v>
      </c>
      <c r="H177" s="10">
        <v>0.04</v>
      </c>
      <c r="I177" s="13">
        <f>data_N[[#This Row],[quantité]]*data_N[[#This Row],[prix_de_vente_unitaire]]*(1-data_N[[#This Row],[discount]])</f>
        <v>7488</v>
      </c>
    </row>
    <row r="178" spans="1:9" x14ac:dyDescent="0.25">
      <c r="A178" s="8">
        <v>177</v>
      </c>
      <c r="B178" s="9">
        <v>45464</v>
      </c>
      <c r="C178" s="5">
        <v>3</v>
      </c>
      <c r="D178" s="5">
        <v>15</v>
      </c>
      <c r="E178" s="8" t="str">
        <f>_xlfn.XLOOKUP('Base N'!$D178,Produits!A:A,Produits!B:B)</f>
        <v>VTC1000</v>
      </c>
      <c r="F178" s="8">
        <v>1</v>
      </c>
      <c r="G178" s="12">
        <f>_xlfn.XLOOKUP('Base N'!$D178,Produits!A:A,Produits!G:G)</f>
        <v>950</v>
      </c>
      <c r="H178" s="10">
        <v>0.04</v>
      </c>
      <c r="I178" s="13">
        <f>data_N[[#This Row],[quantité]]*data_N[[#This Row],[prix_de_vente_unitaire]]*(1-data_N[[#This Row],[discount]])</f>
        <v>912</v>
      </c>
    </row>
    <row r="179" spans="1:9" x14ac:dyDescent="0.25">
      <c r="A179" s="8">
        <v>178</v>
      </c>
      <c r="B179" s="9">
        <v>45465</v>
      </c>
      <c r="C179" s="5">
        <v>4</v>
      </c>
      <c r="D179" s="5">
        <v>11</v>
      </c>
      <c r="E179" s="8" t="str">
        <f>_xlfn.XLOOKUP('Base N'!$D179,Produits!A:A,Produits!B:B)</f>
        <v>VTT1002</v>
      </c>
      <c r="F179" s="8">
        <v>1</v>
      </c>
      <c r="G179" s="12">
        <f>_xlfn.XLOOKUP('Base N'!$D179,Produits!A:A,Produits!G:G)</f>
        <v>2700</v>
      </c>
      <c r="H179" s="10">
        <v>0.04</v>
      </c>
      <c r="I179" s="13">
        <f>data_N[[#This Row],[quantité]]*data_N[[#This Row],[prix_de_vente_unitaire]]*(1-data_N[[#This Row],[discount]])</f>
        <v>2592</v>
      </c>
    </row>
    <row r="180" spans="1:9" x14ac:dyDescent="0.25">
      <c r="A180" s="8">
        <v>179</v>
      </c>
      <c r="B180" s="9">
        <v>45466</v>
      </c>
      <c r="C180" s="5">
        <v>3</v>
      </c>
      <c r="D180" s="5">
        <v>12</v>
      </c>
      <c r="E180" s="8" t="str">
        <f>_xlfn.XLOOKUP('Base N'!$D180,Produits!A:A,Produits!B:B)</f>
        <v>VTT1003</v>
      </c>
      <c r="F180" s="8">
        <v>1</v>
      </c>
      <c r="G180" s="12">
        <f>_xlfn.XLOOKUP('Base N'!$D180,Produits!A:A,Produits!G:G)</f>
        <v>2700</v>
      </c>
      <c r="H180" s="10">
        <v>7.0000000000000007E-2</v>
      </c>
      <c r="I180" s="13">
        <f>data_N[[#This Row],[quantité]]*data_N[[#This Row],[prix_de_vente_unitaire]]*(1-data_N[[#This Row],[discount]])</f>
        <v>2511</v>
      </c>
    </row>
    <row r="181" spans="1:9" x14ac:dyDescent="0.25">
      <c r="A181" s="8">
        <v>180</v>
      </c>
      <c r="B181" s="9">
        <v>45468</v>
      </c>
      <c r="C181" s="5">
        <v>4</v>
      </c>
      <c r="D181" s="5">
        <v>16</v>
      </c>
      <c r="E181" s="8" t="str">
        <f>_xlfn.XLOOKUP('Base N'!$D181,Produits!A:A,Produits!B:B)</f>
        <v>VTC1001</v>
      </c>
      <c r="F181" s="8">
        <v>1</v>
      </c>
      <c r="G181" s="12">
        <f>_xlfn.XLOOKUP('Base N'!$D181,Produits!A:A,Produits!G:G)</f>
        <v>990</v>
      </c>
      <c r="H181" s="10">
        <v>0.06</v>
      </c>
      <c r="I181" s="13">
        <f>data_N[[#This Row],[quantité]]*data_N[[#This Row],[prix_de_vente_unitaire]]*(1-data_N[[#This Row],[discount]])</f>
        <v>930.59999999999991</v>
      </c>
    </row>
    <row r="182" spans="1:9" x14ac:dyDescent="0.25">
      <c r="A182" s="8">
        <v>181</v>
      </c>
      <c r="B182" s="9">
        <v>45470</v>
      </c>
      <c r="C182" s="5">
        <v>4</v>
      </c>
      <c r="D182" s="5">
        <v>9</v>
      </c>
      <c r="E182" s="8" t="str">
        <f>_xlfn.XLOOKUP('Base N'!$D182,Produits!A:A,Produits!B:B)</f>
        <v>VTT1000</v>
      </c>
      <c r="F182" s="8">
        <v>1</v>
      </c>
      <c r="G182" s="12">
        <f>_xlfn.XLOOKUP('Base N'!$D182,Produits!A:A,Produits!G:G)</f>
        <v>2650</v>
      </c>
      <c r="H182" s="10">
        <v>0.1</v>
      </c>
      <c r="I182" s="13">
        <f>data_N[[#This Row],[quantité]]*data_N[[#This Row],[prix_de_vente_unitaire]]*(1-data_N[[#This Row],[discount]])</f>
        <v>2385</v>
      </c>
    </row>
    <row r="183" spans="1:9" x14ac:dyDescent="0.25">
      <c r="A183" s="8">
        <v>182</v>
      </c>
      <c r="B183" s="9">
        <v>45471</v>
      </c>
      <c r="C183" s="5">
        <v>3</v>
      </c>
      <c r="D183" s="5">
        <v>3</v>
      </c>
      <c r="E183" s="8" t="str">
        <f>_xlfn.XLOOKUP('Base N'!$D183,Produits!A:A,Produits!B:B)</f>
        <v>E_bike1002</v>
      </c>
      <c r="F183" s="8">
        <v>1</v>
      </c>
      <c r="G183" s="12">
        <f>_xlfn.XLOOKUP('Base N'!$D183,Produits!A:A,Produits!G:G)</f>
        <v>7700</v>
      </c>
      <c r="H183" s="10">
        <v>0.09</v>
      </c>
      <c r="I183" s="13">
        <f>data_N[[#This Row],[quantité]]*data_N[[#This Row],[prix_de_vente_unitaire]]*(1-data_N[[#This Row],[discount]])</f>
        <v>7007</v>
      </c>
    </row>
    <row r="184" spans="1:9" x14ac:dyDescent="0.25">
      <c r="A184" s="8">
        <v>183</v>
      </c>
      <c r="B184" s="9">
        <v>45472</v>
      </c>
      <c r="C184" s="5">
        <v>1</v>
      </c>
      <c r="D184" s="5">
        <v>6</v>
      </c>
      <c r="E184" s="8" t="str">
        <f>_xlfn.XLOOKUP('Base N'!$D184,Produits!A:A,Produits!B:B)</f>
        <v>Road_bike1002</v>
      </c>
      <c r="F184" s="8">
        <v>1</v>
      </c>
      <c r="G184" s="12">
        <f>_xlfn.XLOOKUP('Base N'!$D184,Produits!A:A,Produits!G:G)</f>
        <v>3900</v>
      </c>
      <c r="H184" s="10"/>
      <c r="I184" s="13">
        <f>data_N[[#This Row],[quantité]]*data_N[[#This Row],[prix_de_vente_unitaire]]*(1-data_N[[#This Row],[discount]])</f>
        <v>3900</v>
      </c>
    </row>
    <row r="185" spans="1:9" x14ac:dyDescent="0.25">
      <c r="A185" s="8">
        <v>184</v>
      </c>
      <c r="B185" s="9">
        <v>45474</v>
      </c>
      <c r="C185" s="5">
        <v>1</v>
      </c>
      <c r="D185" s="5">
        <v>7</v>
      </c>
      <c r="E185" s="8" t="str">
        <f>_xlfn.XLOOKUP('Base N'!$D185,Produits!A:A,Produits!B:B)</f>
        <v>Road_bike1003</v>
      </c>
      <c r="F185" s="8">
        <v>1</v>
      </c>
      <c r="G185" s="12">
        <f>_xlfn.XLOOKUP('Base N'!$D185,Produits!A:A,Produits!G:G)</f>
        <v>3900</v>
      </c>
      <c r="H185" s="10"/>
      <c r="I185" s="13">
        <f>data_N[[#This Row],[quantité]]*data_N[[#This Row],[prix_de_vente_unitaire]]*(1-data_N[[#This Row],[discount]])</f>
        <v>3900</v>
      </c>
    </row>
    <row r="186" spans="1:9" x14ac:dyDescent="0.25">
      <c r="A186" s="8">
        <v>185</v>
      </c>
      <c r="B186" s="9">
        <v>45475</v>
      </c>
      <c r="C186" s="5">
        <v>5</v>
      </c>
      <c r="D186" s="5">
        <v>5</v>
      </c>
      <c r="E186" s="8" t="str">
        <f>_xlfn.XLOOKUP('Base N'!$D186,Produits!A:A,Produits!B:B)</f>
        <v>Road_bike1001</v>
      </c>
      <c r="F186" s="8">
        <v>1</v>
      </c>
      <c r="G186" s="12">
        <f>_xlfn.XLOOKUP('Base N'!$D186,Produits!A:A,Produits!G:G)</f>
        <v>3900</v>
      </c>
      <c r="H186" s="10"/>
      <c r="I186" s="13">
        <f>data_N[[#This Row],[quantité]]*data_N[[#This Row],[prix_de_vente_unitaire]]*(1-data_N[[#This Row],[discount]])</f>
        <v>3900</v>
      </c>
    </row>
    <row r="187" spans="1:9" x14ac:dyDescent="0.25">
      <c r="A187" s="8">
        <v>186</v>
      </c>
      <c r="B187" s="9">
        <v>45475</v>
      </c>
      <c r="C187" s="5">
        <v>3</v>
      </c>
      <c r="D187" s="5">
        <v>8</v>
      </c>
      <c r="E187" s="8" t="str">
        <f>_xlfn.XLOOKUP('Base N'!$D187,Produits!A:A,Produits!B:B)</f>
        <v>Road_bike1004</v>
      </c>
      <c r="F187" s="8">
        <v>1</v>
      </c>
      <c r="G187" s="12">
        <f>_xlfn.XLOOKUP('Base N'!$D187,Produits!A:A,Produits!G:G)</f>
        <v>3900</v>
      </c>
      <c r="H187" s="10"/>
      <c r="I187" s="13">
        <f>data_N[[#This Row],[quantité]]*data_N[[#This Row],[prix_de_vente_unitaire]]*(1-data_N[[#This Row],[discount]])</f>
        <v>3900</v>
      </c>
    </row>
    <row r="188" spans="1:9" x14ac:dyDescent="0.25">
      <c r="A188" s="8">
        <v>187</v>
      </c>
      <c r="B188" s="9">
        <v>45479</v>
      </c>
      <c r="C188" s="5">
        <v>1</v>
      </c>
      <c r="D188" s="5">
        <v>1</v>
      </c>
      <c r="E188" s="8" t="str">
        <f>_xlfn.XLOOKUP('Base N'!$D188,Produits!A:A,Produits!B:B)</f>
        <v>E_bike1000</v>
      </c>
      <c r="F188" s="8">
        <v>1</v>
      </c>
      <c r="G188" s="12">
        <f>_xlfn.XLOOKUP('Base N'!$D188,Produits!A:A,Produits!G:G)</f>
        <v>7500</v>
      </c>
      <c r="H188" s="10"/>
      <c r="I188" s="13">
        <f>data_N[[#This Row],[quantité]]*data_N[[#This Row],[prix_de_vente_unitaire]]*(1-data_N[[#This Row],[discount]])</f>
        <v>7500</v>
      </c>
    </row>
    <row r="189" spans="1:9" x14ac:dyDescent="0.25">
      <c r="A189" s="8">
        <v>188</v>
      </c>
      <c r="B189" s="9">
        <v>45480</v>
      </c>
      <c r="C189" s="5">
        <v>2</v>
      </c>
      <c r="D189" s="5">
        <v>1</v>
      </c>
      <c r="E189" s="8" t="str">
        <f>_xlfn.XLOOKUP('Base N'!$D189,Produits!A:A,Produits!B:B)</f>
        <v>E_bike1000</v>
      </c>
      <c r="F189" s="8">
        <v>1</v>
      </c>
      <c r="G189" s="12">
        <f>_xlfn.XLOOKUP('Base N'!$D189,Produits!A:A,Produits!G:G)</f>
        <v>7500</v>
      </c>
      <c r="H189" s="10"/>
      <c r="I189" s="13">
        <f>data_N[[#This Row],[quantité]]*data_N[[#This Row],[prix_de_vente_unitaire]]*(1-data_N[[#This Row],[discount]])</f>
        <v>7500</v>
      </c>
    </row>
    <row r="190" spans="1:9" x14ac:dyDescent="0.25">
      <c r="A190" s="8">
        <v>189</v>
      </c>
      <c r="B190" s="9">
        <v>45480</v>
      </c>
      <c r="C190" s="5">
        <v>5</v>
      </c>
      <c r="D190" s="5">
        <v>4</v>
      </c>
      <c r="E190" s="8" t="str">
        <f>_xlfn.XLOOKUP('Base N'!$D190,Produits!A:A,Produits!B:B)</f>
        <v>Road_bike1000</v>
      </c>
      <c r="F190" s="8">
        <v>1</v>
      </c>
      <c r="G190" s="12">
        <f>_xlfn.XLOOKUP('Base N'!$D190,Produits!A:A,Produits!G:G)</f>
        <v>3700</v>
      </c>
      <c r="H190" s="10"/>
      <c r="I190" s="13">
        <f>data_N[[#This Row],[quantité]]*data_N[[#This Row],[prix_de_vente_unitaire]]*(1-data_N[[#This Row],[discount]])</f>
        <v>3700</v>
      </c>
    </row>
    <row r="191" spans="1:9" x14ac:dyDescent="0.25">
      <c r="A191" s="8">
        <v>190</v>
      </c>
      <c r="B191" s="9">
        <v>45481</v>
      </c>
      <c r="C191" s="5">
        <v>6</v>
      </c>
      <c r="D191" s="5">
        <v>6</v>
      </c>
      <c r="E191" s="8" t="str">
        <f>_xlfn.XLOOKUP('Base N'!$D191,Produits!A:A,Produits!B:B)</f>
        <v>Road_bike1002</v>
      </c>
      <c r="F191" s="8">
        <v>1</v>
      </c>
      <c r="G191" s="12">
        <f>_xlfn.XLOOKUP('Base N'!$D191,Produits!A:A,Produits!G:G)</f>
        <v>3900</v>
      </c>
      <c r="H191" s="10"/>
      <c r="I191" s="13">
        <f>data_N[[#This Row],[quantité]]*data_N[[#This Row],[prix_de_vente_unitaire]]*(1-data_N[[#This Row],[discount]])</f>
        <v>3900</v>
      </c>
    </row>
    <row r="192" spans="1:9" x14ac:dyDescent="0.25">
      <c r="A192" s="8">
        <v>191</v>
      </c>
      <c r="B192" s="9">
        <v>45482</v>
      </c>
      <c r="C192" s="5">
        <v>1</v>
      </c>
      <c r="D192" s="5">
        <v>10</v>
      </c>
      <c r="E192" s="8" t="str">
        <f>_xlfn.XLOOKUP('Base N'!$D192,Produits!A:A,Produits!B:B)</f>
        <v>VTT1001</v>
      </c>
      <c r="F192" s="8">
        <v>1</v>
      </c>
      <c r="G192" s="12">
        <f>_xlfn.XLOOKUP('Base N'!$D192,Produits!A:A,Produits!G:G)</f>
        <v>2700</v>
      </c>
      <c r="H192" s="10"/>
      <c r="I192" s="13">
        <f>data_N[[#This Row],[quantité]]*data_N[[#This Row],[prix_de_vente_unitaire]]*(1-data_N[[#This Row],[discount]])</f>
        <v>2700</v>
      </c>
    </row>
    <row r="193" spans="1:9" x14ac:dyDescent="0.25">
      <c r="A193" s="8">
        <v>192</v>
      </c>
      <c r="B193" s="9">
        <v>45483</v>
      </c>
      <c r="C193" s="5">
        <v>5</v>
      </c>
      <c r="D193" s="5">
        <v>3</v>
      </c>
      <c r="E193" s="8" t="str">
        <f>_xlfn.XLOOKUP('Base N'!$D193,Produits!A:A,Produits!B:B)</f>
        <v>E_bike1002</v>
      </c>
      <c r="F193" s="8">
        <v>1</v>
      </c>
      <c r="G193" s="12">
        <f>_xlfn.XLOOKUP('Base N'!$D193,Produits!A:A,Produits!G:G)</f>
        <v>7700</v>
      </c>
      <c r="H193" s="10"/>
      <c r="I193" s="13">
        <f>data_N[[#This Row],[quantité]]*data_N[[#This Row],[prix_de_vente_unitaire]]*(1-data_N[[#This Row],[discount]])</f>
        <v>7700</v>
      </c>
    </row>
    <row r="194" spans="1:9" x14ac:dyDescent="0.25">
      <c r="A194" s="8">
        <v>193</v>
      </c>
      <c r="B194" s="9">
        <v>45485</v>
      </c>
      <c r="C194" s="5">
        <v>5</v>
      </c>
      <c r="D194" s="5">
        <v>13</v>
      </c>
      <c r="E194" s="8" t="str">
        <f>_xlfn.XLOOKUP('Base N'!$D194,Produits!A:A,Produits!B:B)</f>
        <v>VTT1004</v>
      </c>
      <c r="F194" s="8">
        <v>1</v>
      </c>
      <c r="G194" s="12">
        <f>_xlfn.XLOOKUP('Base N'!$D194,Produits!A:A,Produits!G:G)</f>
        <v>2700</v>
      </c>
      <c r="H194" s="10"/>
      <c r="I194" s="13">
        <f>data_N[[#This Row],[quantité]]*data_N[[#This Row],[prix_de_vente_unitaire]]*(1-data_N[[#This Row],[discount]])</f>
        <v>2700</v>
      </c>
    </row>
    <row r="195" spans="1:9" x14ac:dyDescent="0.25">
      <c r="A195" s="8">
        <v>194</v>
      </c>
      <c r="B195" s="9">
        <v>45485</v>
      </c>
      <c r="C195" s="5">
        <v>4</v>
      </c>
      <c r="D195" s="5">
        <v>4</v>
      </c>
      <c r="E195" s="8" t="str">
        <f>_xlfn.XLOOKUP('Base N'!$D195,Produits!A:A,Produits!B:B)</f>
        <v>Road_bike1000</v>
      </c>
      <c r="F195" s="8">
        <v>1</v>
      </c>
      <c r="G195" s="12">
        <f>_xlfn.XLOOKUP('Base N'!$D195,Produits!A:A,Produits!G:G)</f>
        <v>3700</v>
      </c>
      <c r="H195" s="10"/>
      <c r="I195" s="13">
        <f>data_N[[#This Row],[quantité]]*data_N[[#This Row],[prix_de_vente_unitaire]]*(1-data_N[[#This Row],[discount]])</f>
        <v>3700</v>
      </c>
    </row>
    <row r="196" spans="1:9" x14ac:dyDescent="0.25">
      <c r="A196" s="8">
        <v>195</v>
      </c>
      <c r="B196" s="9">
        <v>45486</v>
      </c>
      <c r="C196" s="5">
        <v>4</v>
      </c>
      <c r="D196" s="5">
        <v>2</v>
      </c>
      <c r="E196" s="8" t="str">
        <f>_xlfn.XLOOKUP('Base N'!$D196,Produits!A:A,Produits!B:B)</f>
        <v>E_bike1001</v>
      </c>
      <c r="F196" s="8">
        <v>1</v>
      </c>
      <c r="G196" s="12">
        <f>_xlfn.XLOOKUP('Base N'!$D196,Produits!A:A,Produits!G:G)</f>
        <v>7800</v>
      </c>
      <c r="H196" s="10"/>
      <c r="I196" s="13">
        <f>data_N[[#This Row],[quantité]]*data_N[[#This Row],[prix_de_vente_unitaire]]*(1-data_N[[#This Row],[discount]])</f>
        <v>7800</v>
      </c>
    </row>
    <row r="197" spans="1:9" x14ac:dyDescent="0.25">
      <c r="A197" s="8">
        <v>196</v>
      </c>
      <c r="B197" s="9">
        <v>45486</v>
      </c>
      <c r="C197" s="5">
        <v>3</v>
      </c>
      <c r="D197" s="5">
        <v>6</v>
      </c>
      <c r="E197" s="8" t="str">
        <f>_xlfn.XLOOKUP('Base N'!$D197,Produits!A:A,Produits!B:B)</f>
        <v>Road_bike1002</v>
      </c>
      <c r="F197" s="8">
        <v>1</v>
      </c>
      <c r="G197" s="12">
        <f>_xlfn.XLOOKUP('Base N'!$D197,Produits!A:A,Produits!G:G)</f>
        <v>3900</v>
      </c>
      <c r="H197" s="10"/>
      <c r="I197" s="13">
        <f>data_N[[#This Row],[quantité]]*data_N[[#This Row],[prix_de_vente_unitaire]]*(1-data_N[[#This Row],[discount]])</f>
        <v>3900</v>
      </c>
    </row>
    <row r="198" spans="1:9" x14ac:dyDescent="0.25">
      <c r="A198" s="8">
        <v>197</v>
      </c>
      <c r="B198" s="9">
        <v>45488</v>
      </c>
      <c r="C198" s="5">
        <v>3</v>
      </c>
      <c r="D198" s="5">
        <v>12</v>
      </c>
      <c r="E198" s="8" t="str">
        <f>_xlfn.XLOOKUP('Base N'!$D198,Produits!A:A,Produits!B:B)</f>
        <v>VTT1003</v>
      </c>
      <c r="F198" s="8">
        <v>1</v>
      </c>
      <c r="G198" s="12">
        <f>_xlfn.XLOOKUP('Base N'!$D198,Produits!A:A,Produits!G:G)</f>
        <v>2700</v>
      </c>
      <c r="H198" s="10"/>
      <c r="I198" s="13">
        <f>data_N[[#This Row],[quantité]]*data_N[[#This Row],[prix_de_vente_unitaire]]*(1-data_N[[#This Row],[discount]])</f>
        <v>2700</v>
      </c>
    </row>
    <row r="199" spans="1:9" x14ac:dyDescent="0.25">
      <c r="A199" s="8">
        <v>198</v>
      </c>
      <c r="B199" s="9">
        <v>45488</v>
      </c>
      <c r="C199" s="5">
        <v>4</v>
      </c>
      <c r="D199" s="5">
        <v>15</v>
      </c>
      <c r="E199" s="8" t="str">
        <f>_xlfn.XLOOKUP('Base N'!$D199,Produits!A:A,Produits!B:B)</f>
        <v>VTC1000</v>
      </c>
      <c r="F199" s="8">
        <v>1</v>
      </c>
      <c r="G199" s="12">
        <f>_xlfn.XLOOKUP('Base N'!$D199,Produits!A:A,Produits!G:G)</f>
        <v>950</v>
      </c>
      <c r="H199" s="10"/>
      <c r="I199" s="13">
        <f>data_N[[#This Row],[quantité]]*data_N[[#This Row],[prix_de_vente_unitaire]]*(1-data_N[[#This Row],[discount]])</f>
        <v>950</v>
      </c>
    </row>
    <row r="200" spans="1:9" x14ac:dyDescent="0.25">
      <c r="A200" s="8">
        <v>199</v>
      </c>
      <c r="B200" s="9">
        <v>45489</v>
      </c>
      <c r="C200" s="5">
        <v>1</v>
      </c>
      <c r="D200" s="5">
        <v>9</v>
      </c>
      <c r="E200" s="8" t="str">
        <f>_xlfn.XLOOKUP('Base N'!$D200,Produits!A:A,Produits!B:B)</f>
        <v>VTT1000</v>
      </c>
      <c r="F200" s="8">
        <v>1</v>
      </c>
      <c r="G200" s="12">
        <f>_xlfn.XLOOKUP('Base N'!$D200,Produits!A:A,Produits!G:G)</f>
        <v>2650</v>
      </c>
      <c r="H200" s="10"/>
      <c r="I200" s="13">
        <f>data_N[[#This Row],[quantité]]*data_N[[#This Row],[prix_de_vente_unitaire]]*(1-data_N[[#This Row],[discount]])</f>
        <v>2650</v>
      </c>
    </row>
    <row r="201" spans="1:9" x14ac:dyDescent="0.25">
      <c r="A201" s="8">
        <v>200</v>
      </c>
      <c r="B201" s="9">
        <v>45490</v>
      </c>
      <c r="C201" s="5">
        <v>4</v>
      </c>
      <c r="D201" s="5">
        <v>13</v>
      </c>
      <c r="E201" s="8" t="str">
        <f>_xlfn.XLOOKUP('Base N'!$D201,Produits!A:A,Produits!B:B)</f>
        <v>VTT1004</v>
      </c>
      <c r="F201" s="8">
        <v>1</v>
      </c>
      <c r="G201" s="12">
        <f>_xlfn.XLOOKUP('Base N'!$D201,Produits!A:A,Produits!G:G)</f>
        <v>2700</v>
      </c>
      <c r="H201" s="10"/>
      <c r="I201" s="13">
        <f>data_N[[#This Row],[quantité]]*data_N[[#This Row],[prix_de_vente_unitaire]]*(1-data_N[[#This Row],[discount]])</f>
        <v>2700</v>
      </c>
    </row>
    <row r="202" spans="1:9" x14ac:dyDescent="0.25">
      <c r="A202" s="8">
        <v>201</v>
      </c>
      <c r="B202" s="9">
        <v>45491</v>
      </c>
      <c r="C202" s="5">
        <v>2</v>
      </c>
      <c r="D202" s="5">
        <v>15</v>
      </c>
      <c r="E202" s="8" t="str">
        <f>_xlfn.XLOOKUP('Base N'!$D202,Produits!A:A,Produits!B:B)</f>
        <v>VTC1000</v>
      </c>
      <c r="F202" s="8">
        <v>1</v>
      </c>
      <c r="G202" s="12">
        <f>_xlfn.XLOOKUP('Base N'!$D202,Produits!A:A,Produits!G:G)</f>
        <v>950</v>
      </c>
      <c r="H202" s="10"/>
      <c r="I202" s="13">
        <f>data_N[[#This Row],[quantité]]*data_N[[#This Row],[prix_de_vente_unitaire]]*(1-data_N[[#This Row],[discount]])</f>
        <v>950</v>
      </c>
    </row>
    <row r="203" spans="1:9" x14ac:dyDescent="0.25">
      <c r="A203" s="8">
        <v>202</v>
      </c>
      <c r="B203" s="9">
        <v>45491</v>
      </c>
      <c r="C203" s="5">
        <v>2</v>
      </c>
      <c r="D203" s="5">
        <v>9</v>
      </c>
      <c r="E203" s="8" t="str">
        <f>_xlfn.XLOOKUP('Base N'!$D203,Produits!A:A,Produits!B:B)</f>
        <v>VTT1000</v>
      </c>
      <c r="F203" s="8">
        <v>1</v>
      </c>
      <c r="G203" s="12">
        <f>_xlfn.XLOOKUP('Base N'!$D203,Produits!A:A,Produits!G:G)</f>
        <v>2650</v>
      </c>
      <c r="H203" s="10"/>
      <c r="I203" s="13">
        <f>data_N[[#This Row],[quantité]]*data_N[[#This Row],[prix_de_vente_unitaire]]*(1-data_N[[#This Row],[discount]])</f>
        <v>2650</v>
      </c>
    </row>
    <row r="204" spans="1:9" x14ac:dyDescent="0.25">
      <c r="A204" s="8">
        <v>203</v>
      </c>
      <c r="B204" s="9">
        <v>45491</v>
      </c>
      <c r="C204" s="5">
        <v>5</v>
      </c>
      <c r="D204" s="5">
        <v>6</v>
      </c>
      <c r="E204" s="8" t="str">
        <f>_xlfn.XLOOKUP('Base N'!$D204,Produits!A:A,Produits!B:B)</f>
        <v>Road_bike1002</v>
      </c>
      <c r="F204" s="8">
        <v>1</v>
      </c>
      <c r="G204" s="12">
        <f>_xlfn.XLOOKUP('Base N'!$D204,Produits!A:A,Produits!G:G)</f>
        <v>3900</v>
      </c>
      <c r="H204" s="10"/>
      <c r="I204" s="13">
        <f>data_N[[#This Row],[quantité]]*data_N[[#This Row],[prix_de_vente_unitaire]]*(1-data_N[[#This Row],[discount]])</f>
        <v>3900</v>
      </c>
    </row>
    <row r="205" spans="1:9" x14ac:dyDescent="0.25">
      <c r="A205" s="8">
        <v>204</v>
      </c>
      <c r="B205" s="9">
        <v>45491</v>
      </c>
      <c r="C205" s="5">
        <v>6</v>
      </c>
      <c r="D205" s="5">
        <v>3</v>
      </c>
      <c r="E205" s="8" t="str">
        <f>_xlfn.XLOOKUP('Base N'!$D205,Produits!A:A,Produits!B:B)</f>
        <v>E_bike1002</v>
      </c>
      <c r="F205" s="8">
        <v>1</v>
      </c>
      <c r="G205" s="12">
        <f>_xlfn.XLOOKUP('Base N'!$D205,Produits!A:A,Produits!G:G)</f>
        <v>7700</v>
      </c>
      <c r="H205" s="10"/>
      <c r="I205" s="13">
        <f>data_N[[#This Row],[quantité]]*data_N[[#This Row],[prix_de_vente_unitaire]]*(1-data_N[[#This Row],[discount]])</f>
        <v>7700</v>
      </c>
    </row>
    <row r="206" spans="1:9" x14ac:dyDescent="0.25">
      <c r="A206" s="8">
        <v>205</v>
      </c>
      <c r="B206" s="9">
        <v>45493</v>
      </c>
      <c r="C206" s="5">
        <v>6</v>
      </c>
      <c r="D206" s="5">
        <v>12</v>
      </c>
      <c r="E206" s="8" t="str">
        <f>_xlfn.XLOOKUP('Base N'!$D206,Produits!A:A,Produits!B:B)</f>
        <v>VTT1003</v>
      </c>
      <c r="F206" s="8">
        <v>1</v>
      </c>
      <c r="G206" s="12">
        <f>_xlfn.XLOOKUP('Base N'!$D206,Produits!A:A,Produits!G:G)</f>
        <v>2700</v>
      </c>
      <c r="H206" s="10"/>
      <c r="I206" s="13">
        <f>data_N[[#This Row],[quantité]]*data_N[[#This Row],[prix_de_vente_unitaire]]*(1-data_N[[#This Row],[discount]])</f>
        <v>2700</v>
      </c>
    </row>
    <row r="207" spans="1:9" x14ac:dyDescent="0.25">
      <c r="A207" s="8">
        <v>206</v>
      </c>
      <c r="B207" s="9">
        <v>45493</v>
      </c>
      <c r="C207" s="5">
        <v>2</v>
      </c>
      <c r="D207" s="5">
        <v>14</v>
      </c>
      <c r="E207" s="8" t="str">
        <f>_xlfn.XLOOKUP('Base N'!$D207,Produits!A:A,Produits!B:B)</f>
        <v>VTT1005</v>
      </c>
      <c r="F207" s="8">
        <v>1</v>
      </c>
      <c r="G207" s="12">
        <f>_xlfn.XLOOKUP('Base N'!$D207,Produits!A:A,Produits!G:G)</f>
        <v>2700</v>
      </c>
      <c r="H207" s="10"/>
      <c r="I207" s="13">
        <f>data_N[[#This Row],[quantité]]*data_N[[#This Row],[prix_de_vente_unitaire]]*(1-data_N[[#This Row],[discount]])</f>
        <v>2700</v>
      </c>
    </row>
    <row r="208" spans="1:9" x14ac:dyDescent="0.25">
      <c r="A208" s="8">
        <v>207</v>
      </c>
      <c r="B208" s="9">
        <v>45494</v>
      </c>
      <c r="C208" s="5">
        <v>4</v>
      </c>
      <c r="D208" s="5">
        <v>17</v>
      </c>
      <c r="E208" s="8" t="str">
        <f>_xlfn.XLOOKUP('Base N'!$D208,Produits!A:A,Produits!B:B)</f>
        <v>VTC1002</v>
      </c>
      <c r="F208" s="8">
        <v>1</v>
      </c>
      <c r="G208" s="12">
        <f>_xlfn.XLOOKUP('Base N'!$D208,Produits!A:A,Produits!G:G)</f>
        <v>990</v>
      </c>
      <c r="H208" s="10"/>
      <c r="I208" s="13">
        <f>data_N[[#This Row],[quantité]]*data_N[[#This Row],[prix_de_vente_unitaire]]*(1-data_N[[#This Row],[discount]])</f>
        <v>990</v>
      </c>
    </row>
    <row r="209" spans="1:9" x14ac:dyDescent="0.25">
      <c r="A209" s="8">
        <v>208</v>
      </c>
      <c r="B209" s="9">
        <v>45495</v>
      </c>
      <c r="C209" s="5">
        <v>4</v>
      </c>
      <c r="D209" s="5">
        <v>1</v>
      </c>
      <c r="E209" s="8" t="str">
        <f>_xlfn.XLOOKUP('Base N'!$D209,Produits!A:A,Produits!B:B)</f>
        <v>E_bike1000</v>
      </c>
      <c r="F209" s="8">
        <v>1</v>
      </c>
      <c r="G209" s="12">
        <f>_xlfn.XLOOKUP('Base N'!$D209,Produits!A:A,Produits!G:G)</f>
        <v>7500</v>
      </c>
      <c r="H209" s="10"/>
      <c r="I209" s="13">
        <f>data_N[[#This Row],[quantité]]*data_N[[#This Row],[prix_de_vente_unitaire]]*(1-data_N[[#This Row],[discount]])</f>
        <v>7500</v>
      </c>
    </row>
    <row r="210" spans="1:9" x14ac:dyDescent="0.25">
      <c r="A210" s="8">
        <v>209</v>
      </c>
      <c r="B210" s="9">
        <v>45496</v>
      </c>
      <c r="C210" s="5">
        <v>4</v>
      </c>
      <c r="D210" s="5">
        <v>4</v>
      </c>
      <c r="E210" s="8" t="str">
        <f>_xlfn.XLOOKUP('Base N'!$D210,Produits!A:A,Produits!B:B)</f>
        <v>Road_bike1000</v>
      </c>
      <c r="F210" s="8">
        <v>1</v>
      </c>
      <c r="G210" s="12">
        <f>_xlfn.XLOOKUP('Base N'!$D210,Produits!A:A,Produits!G:G)</f>
        <v>3700</v>
      </c>
      <c r="H210" s="10"/>
      <c r="I210" s="13">
        <f>data_N[[#This Row],[quantité]]*data_N[[#This Row],[prix_de_vente_unitaire]]*(1-data_N[[#This Row],[discount]])</f>
        <v>3700</v>
      </c>
    </row>
    <row r="211" spans="1:9" x14ac:dyDescent="0.25">
      <c r="A211" s="8">
        <v>210</v>
      </c>
      <c r="B211" s="9">
        <v>45497</v>
      </c>
      <c r="C211" s="5">
        <v>4</v>
      </c>
      <c r="D211" s="5">
        <v>14</v>
      </c>
      <c r="E211" s="8" t="str">
        <f>_xlfn.XLOOKUP('Base N'!$D211,Produits!A:A,Produits!B:B)</f>
        <v>VTT1005</v>
      </c>
      <c r="F211" s="8">
        <v>1</v>
      </c>
      <c r="G211" s="12">
        <f>_xlfn.XLOOKUP('Base N'!$D211,Produits!A:A,Produits!G:G)</f>
        <v>2700</v>
      </c>
      <c r="H211" s="10"/>
      <c r="I211" s="13">
        <f>data_N[[#This Row],[quantité]]*data_N[[#This Row],[prix_de_vente_unitaire]]*(1-data_N[[#This Row],[discount]])</f>
        <v>2700</v>
      </c>
    </row>
    <row r="212" spans="1:9" x14ac:dyDescent="0.25">
      <c r="A212" s="8">
        <v>211</v>
      </c>
      <c r="B212" s="9">
        <v>45497</v>
      </c>
      <c r="C212" s="5">
        <v>6</v>
      </c>
      <c r="D212" s="5">
        <v>4</v>
      </c>
      <c r="E212" s="8" t="str">
        <f>_xlfn.XLOOKUP('Base N'!$D212,Produits!A:A,Produits!B:B)</f>
        <v>Road_bike1000</v>
      </c>
      <c r="F212" s="8">
        <v>1</v>
      </c>
      <c r="G212" s="12">
        <f>_xlfn.XLOOKUP('Base N'!$D212,Produits!A:A,Produits!G:G)</f>
        <v>3700</v>
      </c>
      <c r="H212" s="10"/>
      <c r="I212" s="13">
        <f>data_N[[#This Row],[quantité]]*data_N[[#This Row],[prix_de_vente_unitaire]]*(1-data_N[[#This Row],[discount]])</f>
        <v>3700</v>
      </c>
    </row>
    <row r="213" spans="1:9" x14ac:dyDescent="0.25">
      <c r="A213" s="8">
        <v>212</v>
      </c>
      <c r="B213" s="9">
        <v>45498</v>
      </c>
      <c r="C213" s="5">
        <v>2</v>
      </c>
      <c r="D213" s="5">
        <v>15</v>
      </c>
      <c r="E213" s="8" t="str">
        <f>_xlfn.XLOOKUP('Base N'!$D213,Produits!A:A,Produits!B:B)</f>
        <v>VTC1000</v>
      </c>
      <c r="F213" s="8">
        <v>1</v>
      </c>
      <c r="G213" s="12">
        <f>_xlfn.XLOOKUP('Base N'!$D213,Produits!A:A,Produits!G:G)</f>
        <v>950</v>
      </c>
      <c r="H213" s="10"/>
      <c r="I213" s="13">
        <f>data_N[[#This Row],[quantité]]*data_N[[#This Row],[prix_de_vente_unitaire]]*(1-data_N[[#This Row],[discount]])</f>
        <v>950</v>
      </c>
    </row>
    <row r="214" spans="1:9" x14ac:dyDescent="0.25">
      <c r="A214" s="8">
        <v>213</v>
      </c>
      <c r="B214" s="9">
        <v>45498</v>
      </c>
      <c r="C214" s="5">
        <v>6</v>
      </c>
      <c r="D214" s="5">
        <v>17</v>
      </c>
      <c r="E214" s="8" t="str">
        <f>_xlfn.XLOOKUP('Base N'!$D214,Produits!A:A,Produits!B:B)</f>
        <v>VTC1002</v>
      </c>
      <c r="F214" s="8">
        <v>1</v>
      </c>
      <c r="G214" s="12">
        <f>_xlfn.XLOOKUP('Base N'!$D214,Produits!A:A,Produits!G:G)</f>
        <v>990</v>
      </c>
      <c r="H214" s="10"/>
      <c r="I214" s="13">
        <f>data_N[[#This Row],[quantité]]*data_N[[#This Row],[prix_de_vente_unitaire]]*(1-data_N[[#This Row],[discount]])</f>
        <v>990</v>
      </c>
    </row>
    <row r="215" spans="1:9" x14ac:dyDescent="0.25">
      <c r="A215" s="8">
        <v>214</v>
      </c>
      <c r="B215" s="9">
        <v>45499</v>
      </c>
      <c r="C215" s="5">
        <v>4</v>
      </c>
      <c r="D215" s="5">
        <v>12</v>
      </c>
      <c r="E215" s="8" t="str">
        <f>_xlfn.XLOOKUP('Base N'!$D215,Produits!A:A,Produits!B:B)</f>
        <v>VTT1003</v>
      </c>
      <c r="F215" s="8">
        <v>1</v>
      </c>
      <c r="G215" s="12">
        <f>_xlfn.XLOOKUP('Base N'!$D215,Produits!A:A,Produits!G:G)</f>
        <v>2700</v>
      </c>
      <c r="H215" s="10"/>
      <c r="I215" s="13">
        <f>data_N[[#This Row],[quantité]]*data_N[[#This Row],[prix_de_vente_unitaire]]*(1-data_N[[#This Row],[discount]])</f>
        <v>2700</v>
      </c>
    </row>
    <row r="216" spans="1:9" x14ac:dyDescent="0.25">
      <c r="A216" s="8">
        <v>215</v>
      </c>
      <c r="B216" s="9">
        <v>45499</v>
      </c>
      <c r="C216" s="5">
        <v>3</v>
      </c>
      <c r="D216" s="5">
        <v>12</v>
      </c>
      <c r="E216" s="8" t="str">
        <f>_xlfn.XLOOKUP('Base N'!$D216,Produits!A:A,Produits!B:B)</f>
        <v>VTT1003</v>
      </c>
      <c r="F216" s="8">
        <v>1</v>
      </c>
      <c r="G216" s="12">
        <f>_xlfn.XLOOKUP('Base N'!$D216,Produits!A:A,Produits!G:G)</f>
        <v>2700</v>
      </c>
      <c r="H216" s="10"/>
      <c r="I216" s="13">
        <f>data_N[[#This Row],[quantité]]*data_N[[#This Row],[prix_de_vente_unitaire]]*(1-data_N[[#This Row],[discount]])</f>
        <v>2700</v>
      </c>
    </row>
    <row r="217" spans="1:9" x14ac:dyDescent="0.25">
      <c r="A217" s="8">
        <v>216</v>
      </c>
      <c r="B217" s="9">
        <v>45501</v>
      </c>
      <c r="C217" s="5">
        <v>3</v>
      </c>
      <c r="D217" s="5">
        <v>12</v>
      </c>
      <c r="E217" s="8" t="str">
        <f>_xlfn.XLOOKUP('Base N'!$D217,Produits!A:A,Produits!B:B)</f>
        <v>VTT1003</v>
      </c>
      <c r="F217" s="8">
        <v>1</v>
      </c>
      <c r="G217" s="12">
        <f>_xlfn.XLOOKUP('Base N'!$D217,Produits!A:A,Produits!G:G)</f>
        <v>2700</v>
      </c>
      <c r="H217" s="10"/>
      <c r="I217" s="13">
        <f>data_N[[#This Row],[quantité]]*data_N[[#This Row],[prix_de_vente_unitaire]]*(1-data_N[[#This Row],[discount]])</f>
        <v>2700</v>
      </c>
    </row>
    <row r="218" spans="1:9" x14ac:dyDescent="0.25">
      <c r="A218" s="8">
        <v>217</v>
      </c>
      <c r="B218" s="9">
        <v>45502</v>
      </c>
      <c r="C218" s="5">
        <v>1</v>
      </c>
      <c r="D218" s="5">
        <v>16</v>
      </c>
      <c r="E218" s="8" t="str">
        <f>_xlfn.XLOOKUP('Base N'!$D218,Produits!A:A,Produits!B:B)</f>
        <v>VTC1001</v>
      </c>
      <c r="F218" s="8">
        <v>1</v>
      </c>
      <c r="G218" s="12">
        <f>_xlfn.XLOOKUP('Base N'!$D218,Produits!A:A,Produits!G:G)</f>
        <v>990</v>
      </c>
      <c r="H218" s="10"/>
      <c r="I218" s="13">
        <f>data_N[[#This Row],[quantité]]*data_N[[#This Row],[prix_de_vente_unitaire]]*(1-data_N[[#This Row],[discount]])</f>
        <v>990</v>
      </c>
    </row>
    <row r="219" spans="1:9" x14ac:dyDescent="0.25">
      <c r="A219" s="8">
        <v>218</v>
      </c>
      <c r="B219" s="9">
        <v>45502</v>
      </c>
      <c r="C219" s="5">
        <v>2</v>
      </c>
      <c r="D219" s="5">
        <v>9</v>
      </c>
      <c r="E219" s="8" t="str">
        <f>_xlfn.XLOOKUP('Base N'!$D219,Produits!A:A,Produits!B:B)</f>
        <v>VTT1000</v>
      </c>
      <c r="F219" s="8">
        <v>1</v>
      </c>
      <c r="G219" s="12">
        <f>_xlfn.XLOOKUP('Base N'!$D219,Produits!A:A,Produits!G:G)</f>
        <v>2650</v>
      </c>
      <c r="H219" s="10"/>
      <c r="I219" s="13">
        <f>data_N[[#This Row],[quantité]]*data_N[[#This Row],[prix_de_vente_unitaire]]*(1-data_N[[#This Row],[discount]])</f>
        <v>2650</v>
      </c>
    </row>
    <row r="220" spans="1:9" x14ac:dyDescent="0.25">
      <c r="A220" s="8">
        <v>219</v>
      </c>
      <c r="B220" s="9">
        <v>45502</v>
      </c>
      <c r="C220" s="5">
        <v>3</v>
      </c>
      <c r="D220" s="5">
        <v>7</v>
      </c>
      <c r="E220" s="8" t="str">
        <f>_xlfn.XLOOKUP('Base N'!$D220,Produits!A:A,Produits!B:B)</f>
        <v>Road_bike1003</v>
      </c>
      <c r="F220" s="8">
        <v>1</v>
      </c>
      <c r="G220" s="12">
        <f>_xlfn.XLOOKUP('Base N'!$D220,Produits!A:A,Produits!G:G)</f>
        <v>3900</v>
      </c>
      <c r="H220" s="10"/>
      <c r="I220" s="13">
        <f>data_N[[#This Row],[quantité]]*data_N[[#This Row],[prix_de_vente_unitaire]]*(1-data_N[[#This Row],[discount]])</f>
        <v>3900</v>
      </c>
    </row>
    <row r="221" spans="1:9" x14ac:dyDescent="0.25">
      <c r="A221" s="8">
        <v>220</v>
      </c>
      <c r="B221" s="9">
        <v>45503</v>
      </c>
      <c r="C221" s="5">
        <v>6</v>
      </c>
      <c r="D221" s="5">
        <v>17</v>
      </c>
      <c r="E221" s="8" t="str">
        <f>_xlfn.XLOOKUP('Base N'!$D221,Produits!A:A,Produits!B:B)</f>
        <v>VTC1002</v>
      </c>
      <c r="F221" s="8">
        <v>1</v>
      </c>
      <c r="G221" s="12">
        <f>_xlfn.XLOOKUP('Base N'!$D221,Produits!A:A,Produits!G:G)</f>
        <v>990</v>
      </c>
      <c r="H221" s="10"/>
      <c r="I221" s="13">
        <f>data_N[[#This Row],[quantité]]*data_N[[#This Row],[prix_de_vente_unitaire]]*(1-data_N[[#This Row],[discount]])</f>
        <v>990</v>
      </c>
    </row>
    <row r="222" spans="1:9" x14ac:dyDescent="0.25">
      <c r="A222" s="8">
        <v>221</v>
      </c>
      <c r="B222" s="9">
        <v>45504</v>
      </c>
      <c r="C222" s="5">
        <v>2</v>
      </c>
      <c r="D222" s="5">
        <v>12</v>
      </c>
      <c r="E222" s="8" t="str">
        <f>_xlfn.XLOOKUP('Base N'!$D222,Produits!A:A,Produits!B:B)</f>
        <v>VTT1003</v>
      </c>
      <c r="F222" s="8">
        <v>1</v>
      </c>
      <c r="G222" s="12">
        <f>_xlfn.XLOOKUP('Base N'!$D222,Produits!A:A,Produits!G:G)</f>
        <v>2700</v>
      </c>
      <c r="H222" s="10"/>
      <c r="I222" s="13">
        <f>data_N[[#This Row],[quantité]]*data_N[[#This Row],[prix_de_vente_unitaire]]*(1-data_N[[#This Row],[discount]])</f>
        <v>2700</v>
      </c>
    </row>
    <row r="223" spans="1:9" x14ac:dyDescent="0.25">
      <c r="A223" s="8">
        <v>222</v>
      </c>
      <c r="B223" s="9">
        <v>45504</v>
      </c>
      <c r="C223" s="5">
        <v>4</v>
      </c>
      <c r="D223" s="5">
        <v>11</v>
      </c>
      <c r="E223" s="8" t="str">
        <f>_xlfn.XLOOKUP('Base N'!$D223,Produits!A:A,Produits!B:B)</f>
        <v>VTT1002</v>
      </c>
      <c r="F223" s="8">
        <v>1</v>
      </c>
      <c r="G223" s="12">
        <f>_xlfn.XLOOKUP('Base N'!$D223,Produits!A:A,Produits!G:G)</f>
        <v>2700</v>
      </c>
      <c r="H223" s="10"/>
      <c r="I223" s="13">
        <f>data_N[[#This Row],[quantité]]*data_N[[#This Row],[prix_de_vente_unitaire]]*(1-data_N[[#This Row],[discount]])</f>
        <v>2700</v>
      </c>
    </row>
    <row r="224" spans="1:9" x14ac:dyDescent="0.25">
      <c r="A224" s="8">
        <v>223</v>
      </c>
      <c r="B224" s="9">
        <v>45504</v>
      </c>
      <c r="C224" s="5">
        <v>3</v>
      </c>
      <c r="D224" s="5">
        <v>9</v>
      </c>
      <c r="E224" s="8" t="str">
        <f>_xlfn.XLOOKUP('Base N'!$D224,Produits!A:A,Produits!B:B)</f>
        <v>VTT1000</v>
      </c>
      <c r="F224" s="8">
        <v>1</v>
      </c>
      <c r="G224" s="12">
        <f>_xlfn.XLOOKUP('Base N'!$D224,Produits!A:A,Produits!G:G)</f>
        <v>2650</v>
      </c>
      <c r="H224" s="10"/>
      <c r="I224" s="13">
        <f>data_N[[#This Row],[quantité]]*data_N[[#This Row],[prix_de_vente_unitaire]]*(1-data_N[[#This Row],[discount]])</f>
        <v>2650</v>
      </c>
    </row>
    <row r="225" spans="1:9" x14ac:dyDescent="0.25">
      <c r="A225" s="8">
        <v>224</v>
      </c>
      <c r="B225" s="9">
        <v>45505</v>
      </c>
      <c r="C225" s="5">
        <v>5</v>
      </c>
      <c r="D225" s="5">
        <v>3</v>
      </c>
      <c r="E225" s="8" t="str">
        <f>_xlfn.XLOOKUP('Base N'!$D225,Produits!A:A,Produits!B:B)</f>
        <v>E_bike1002</v>
      </c>
      <c r="F225" s="8">
        <v>1</v>
      </c>
      <c r="G225" s="12">
        <f>_xlfn.XLOOKUP('Base N'!$D225,Produits!A:A,Produits!G:G)</f>
        <v>7700</v>
      </c>
      <c r="H225" s="10"/>
      <c r="I225" s="13">
        <f>data_N[[#This Row],[quantité]]*data_N[[#This Row],[prix_de_vente_unitaire]]*(1-data_N[[#This Row],[discount]])</f>
        <v>7700</v>
      </c>
    </row>
    <row r="226" spans="1:9" x14ac:dyDescent="0.25">
      <c r="A226" s="8">
        <v>225</v>
      </c>
      <c r="B226" s="9">
        <v>45505</v>
      </c>
      <c r="C226" s="5">
        <v>2</v>
      </c>
      <c r="D226" s="5">
        <v>10</v>
      </c>
      <c r="E226" s="8" t="str">
        <f>_xlfn.XLOOKUP('Base N'!$D226,Produits!A:A,Produits!B:B)</f>
        <v>VTT1001</v>
      </c>
      <c r="F226" s="8">
        <v>1</v>
      </c>
      <c r="G226" s="12">
        <f>_xlfn.XLOOKUP('Base N'!$D226,Produits!A:A,Produits!G:G)</f>
        <v>2700</v>
      </c>
      <c r="H226" s="10"/>
      <c r="I226" s="13">
        <f>data_N[[#This Row],[quantité]]*data_N[[#This Row],[prix_de_vente_unitaire]]*(1-data_N[[#This Row],[discount]])</f>
        <v>2700</v>
      </c>
    </row>
    <row r="227" spans="1:9" x14ac:dyDescent="0.25">
      <c r="A227" s="8">
        <v>226</v>
      </c>
      <c r="B227" s="9">
        <v>45505</v>
      </c>
      <c r="C227" s="5">
        <v>2</v>
      </c>
      <c r="D227" s="5">
        <v>4</v>
      </c>
      <c r="E227" s="8" t="str">
        <f>_xlfn.XLOOKUP('Base N'!$D227,Produits!A:A,Produits!B:B)</f>
        <v>Road_bike1000</v>
      </c>
      <c r="F227" s="8">
        <v>1</v>
      </c>
      <c r="G227" s="12">
        <f>_xlfn.XLOOKUP('Base N'!$D227,Produits!A:A,Produits!G:G)</f>
        <v>3700</v>
      </c>
      <c r="H227" s="10"/>
      <c r="I227" s="13">
        <f>data_N[[#This Row],[quantité]]*data_N[[#This Row],[prix_de_vente_unitaire]]*(1-data_N[[#This Row],[discount]])</f>
        <v>3700</v>
      </c>
    </row>
    <row r="228" spans="1:9" x14ac:dyDescent="0.25">
      <c r="A228" s="8">
        <v>227</v>
      </c>
      <c r="B228" s="9">
        <v>45506</v>
      </c>
      <c r="C228" s="5">
        <v>6</v>
      </c>
      <c r="D228" s="5">
        <v>15</v>
      </c>
      <c r="E228" s="8" t="str">
        <f>_xlfn.XLOOKUP('Base N'!$D228,Produits!A:A,Produits!B:B)</f>
        <v>VTC1000</v>
      </c>
      <c r="F228" s="8">
        <v>1</v>
      </c>
      <c r="G228" s="12">
        <f>_xlfn.XLOOKUP('Base N'!$D228,Produits!A:A,Produits!G:G)</f>
        <v>950</v>
      </c>
      <c r="H228" s="10"/>
      <c r="I228" s="13">
        <f>data_N[[#This Row],[quantité]]*data_N[[#This Row],[prix_de_vente_unitaire]]*(1-data_N[[#This Row],[discount]])</f>
        <v>950</v>
      </c>
    </row>
    <row r="229" spans="1:9" x14ac:dyDescent="0.25">
      <c r="A229" s="8">
        <v>228</v>
      </c>
      <c r="B229" s="9">
        <v>45506</v>
      </c>
      <c r="C229" s="5">
        <v>1</v>
      </c>
      <c r="D229" s="5">
        <v>2</v>
      </c>
      <c r="E229" s="8" t="str">
        <f>_xlfn.XLOOKUP('Base N'!$D229,Produits!A:A,Produits!B:B)</f>
        <v>E_bike1001</v>
      </c>
      <c r="F229" s="8">
        <v>1</v>
      </c>
      <c r="G229" s="12">
        <f>_xlfn.XLOOKUP('Base N'!$D229,Produits!A:A,Produits!G:G)</f>
        <v>7800</v>
      </c>
      <c r="H229" s="10"/>
      <c r="I229" s="13">
        <f>data_N[[#This Row],[quantité]]*data_N[[#This Row],[prix_de_vente_unitaire]]*(1-data_N[[#This Row],[discount]])</f>
        <v>7800</v>
      </c>
    </row>
    <row r="230" spans="1:9" x14ac:dyDescent="0.25">
      <c r="A230" s="8">
        <v>229</v>
      </c>
      <c r="B230" s="9">
        <v>45507</v>
      </c>
      <c r="C230" s="5">
        <v>5</v>
      </c>
      <c r="D230" s="5">
        <v>3</v>
      </c>
      <c r="E230" s="8" t="str">
        <f>_xlfn.XLOOKUP('Base N'!$D230,Produits!A:A,Produits!B:B)</f>
        <v>E_bike1002</v>
      </c>
      <c r="F230" s="8">
        <v>1</v>
      </c>
      <c r="G230" s="12">
        <f>_xlfn.XLOOKUP('Base N'!$D230,Produits!A:A,Produits!G:G)</f>
        <v>7700</v>
      </c>
      <c r="H230" s="10"/>
      <c r="I230" s="13">
        <f>data_N[[#This Row],[quantité]]*data_N[[#This Row],[prix_de_vente_unitaire]]*(1-data_N[[#This Row],[discount]])</f>
        <v>7700</v>
      </c>
    </row>
    <row r="231" spans="1:9" x14ac:dyDescent="0.25">
      <c r="A231" s="8">
        <v>230</v>
      </c>
      <c r="B231" s="9">
        <v>45507</v>
      </c>
      <c r="C231" s="5">
        <v>3</v>
      </c>
      <c r="D231" s="5">
        <v>8</v>
      </c>
      <c r="E231" s="8" t="str">
        <f>_xlfn.XLOOKUP('Base N'!$D231,Produits!A:A,Produits!B:B)</f>
        <v>Road_bike1004</v>
      </c>
      <c r="F231" s="8">
        <v>1</v>
      </c>
      <c r="G231" s="12">
        <f>_xlfn.XLOOKUP('Base N'!$D231,Produits!A:A,Produits!G:G)</f>
        <v>3900</v>
      </c>
      <c r="H231" s="10"/>
      <c r="I231" s="13">
        <f>data_N[[#This Row],[quantité]]*data_N[[#This Row],[prix_de_vente_unitaire]]*(1-data_N[[#This Row],[discount]])</f>
        <v>3900</v>
      </c>
    </row>
    <row r="232" spans="1:9" x14ac:dyDescent="0.25">
      <c r="A232" s="8">
        <v>231</v>
      </c>
      <c r="B232" s="9">
        <v>45509</v>
      </c>
      <c r="C232" s="5">
        <v>2</v>
      </c>
      <c r="D232" s="5">
        <v>2</v>
      </c>
      <c r="E232" s="8" t="str">
        <f>_xlfn.XLOOKUP('Base N'!$D232,Produits!A:A,Produits!B:B)</f>
        <v>E_bike1001</v>
      </c>
      <c r="F232" s="8">
        <v>1</v>
      </c>
      <c r="G232" s="12">
        <f>_xlfn.XLOOKUP('Base N'!$D232,Produits!A:A,Produits!G:G)</f>
        <v>7800</v>
      </c>
      <c r="H232" s="10"/>
      <c r="I232" s="13">
        <f>data_N[[#This Row],[quantité]]*data_N[[#This Row],[prix_de_vente_unitaire]]*(1-data_N[[#This Row],[discount]])</f>
        <v>7800</v>
      </c>
    </row>
    <row r="233" spans="1:9" x14ac:dyDescent="0.25">
      <c r="A233" s="8">
        <v>232</v>
      </c>
      <c r="B233" s="9">
        <v>45509</v>
      </c>
      <c r="C233" s="5">
        <v>1</v>
      </c>
      <c r="D233" s="5">
        <v>4</v>
      </c>
      <c r="E233" s="8" t="str">
        <f>_xlfn.XLOOKUP('Base N'!$D233,Produits!A:A,Produits!B:B)</f>
        <v>Road_bike1000</v>
      </c>
      <c r="F233" s="8">
        <v>1</v>
      </c>
      <c r="G233" s="12">
        <f>_xlfn.XLOOKUP('Base N'!$D233,Produits!A:A,Produits!G:G)</f>
        <v>3700</v>
      </c>
      <c r="H233" s="10"/>
      <c r="I233" s="13">
        <f>data_N[[#This Row],[quantité]]*data_N[[#This Row],[prix_de_vente_unitaire]]*(1-data_N[[#This Row],[discount]])</f>
        <v>3700</v>
      </c>
    </row>
    <row r="234" spans="1:9" x14ac:dyDescent="0.25">
      <c r="A234" s="8">
        <v>233</v>
      </c>
      <c r="B234" s="9">
        <v>45510</v>
      </c>
      <c r="C234" s="5">
        <v>4</v>
      </c>
      <c r="D234" s="5">
        <v>13</v>
      </c>
      <c r="E234" s="8" t="str">
        <f>_xlfn.XLOOKUP('Base N'!$D234,Produits!A:A,Produits!B:B)</f>
        <v>VTT1004</v>
      </c>
      <c r="F234" s="8">
        <v>1</v>
      </c>
      <c r="G234" s="12">
        <f>_xlfn.XLOOKUP('Base N'!$D234,Produits!A:A,Produits!G:G)</f>
        <v>2700</v>
      </c>
      <c r="H234" s="10"/>
      <c r="I234" s="13">
        <f>data_N[[#This Row],[quantité]]*data_N[[#This Row],[prix_de_vente_unitaire]]*(1-data_N[[#This Row],[discount]])</f>
        <v>2700</v>
      </c>
    </row>
    <row r="235" spans="1:9" x14ac:dyDescent="0.25">
      <c r="A235" s="8">
        <v>234</v>
      </c>
      <c r="B235" s="9">
        <v>45510</v>
      </c>
      <c r="C235" s="5">
        <v>2</v>
      </c>
      <c r="D235" s="5">
        <v>4</v>
      </c>
      <c r="E235" s="8" t="str">
        <f>_xlfn.XLOOKUP('Base N'!$D235,Produits!A:A,Produits!B:B)</f>
        <v>Road_bike1000</v>
      </c>
      <c r="F235" s="8">
        <v>1</v>
      </c>
      <c r="G235" s="12">
        <f>_xlfn.XLOOKUP('Base N'!$D235,Produits!A:A,Produits!G:G)</f>
        <v>3700</v>
      </c>
      <c r="H235" s="10"/>
      <c r="I235" s="13">
        <f>data_N[[#This Row],[quantité]]*data_N[[#This Row],[prix_de_vente_unitaire]]*(1-data_N[[#This Row],[discount]])</f>
        <v>3700</v>
      </c>
    </row>
    <row r="236" spans="1:9" x14ac:dyDescent="0.25">
      <c r="A236" s="8">
        <v>235</v>
      </c>
      <c r="B236" s="9">
        <v>45511</v>
      </c>
      <c r="C236" s="5">
        <v>2</v>
      </c>
      <c r="D236" s="5">
        <v>3</v>
      </c>
      <c r="E236" s="8" t="str">
        <f>_xlfn.XLOOKUP('Base N'!$D236,Produits!A:A,Produits!B:B)</f>
        <v>E_bike1002</v>
      </c>
      <c r="F236" s="8">
        <v>1</v>
      </c>
      <c r="G236" s="12">
        <f>_xlfn.XLOOKUP('Base N'!$D236,Produits!A:A,Produits!G:G)</f>
        <v>7700</v>
      </c>
      <c r="H236" s="10"/>
      <c r="I236" s="13">
        <f>data_N[[#This Row],[quantité]]*data_N[[#This Row],[prix_de_vente_unitaire]]*(1-data_N[[#This Row],[discount]])</f>
        <v>7700</v>
      </c>
    </row>
    <row r="237" spans="1:9" x14ac:dyDescent="0.25">
      <c r="A237" s="8">
        <v>236</v>
      </c>
      <c r="B237" s="9">
        <v>45511</v>
      </c>
      <c r="C237" s="5">
        <v>3</v>
      </c>
      <c r="D237" s="5">
        <v>8</v>
      </c>
      <c r="E237" s="8" t="str">
        <f>_xlfn.XLOOKUP('Base N'!$D237,Produits!A:A,Produits!B:B)</f>
        <v>Road_bike1004</v>
      </c>
      <c r="F237" s="8">
        <v>1</v>
      </c>
      <c r="G237" s="12">
        <f>_xlfn.XLOOKUP('Base N'!$D237,Produits!A:A,Produits!G:G)</f>
        <v>3900</v>
      </c>
      <c r="H237" s="10"/>
      <c r="I237" s="13">
        <f>data_N[[#This Row],[quantité]]*data_N[[#This Row],[prix_de_vente_unitaire]]*(1-data_N[[#This Row],[discount]])</f>
        <v>3900</v>
      </c>
    </row>
    <row r="238" spans="1:9" x14ac:dyDescent="0.25">
      <c r="A238" s="8">
        <v>237</v>
      </c>
      <c r="B238" s="9">
        <v>45511</v>
      </c>
      <c r="C238" s="5">
        <v>1</v>
      </c>
      <c r="D238" s="5">
        <v>11</v>
      </c>
      <c r="E238" s="8" t="str">
        <f>_xlfn.XLOOKUP('Base N'!$D238,Produits!A:A,Produits!B:B)</f>
        <v>VTT1002</v>
      </c>
      <c r="F238" s="8">
        <v>1</v>
      </c>
      <c r="G238" s="12">
        <f>_xlfn.XLOOKUP('Base N'!$D238,Produits!A:A,Produits!G:G)</f>
        <v>2700</v>
      </c>
      <c r="H238" s="10"/>
      <c r="I238" s="13">
        <f>data_N[[#This Row],[quantité]]*data_N[[#This Row],[prix_de_vente_unitaire]]*(1-data_N[[#This Row],[discount]])</f>
        <v>2700</v>
      </c>
    </row>
    <row r="239" spans="1:9" x14ac:dyDescent="0.25">
      <c r="A239" s="8">
        <v>238</v>
      </c>
      <c r="B239" s="9">
        <v>45512</v>
      </c>
      <c r="C239" s="5">
        <v>5</v>
      </c>
      <c r="D239" s="5">
        <v>11</v>
      </c>
      <c r="E239" s="8" t="str">
        <f>_xlfn.XLOOKUP('Base N'!$D239,Produits!A:A,Produits!B:B)</f>
        <v>VTT1002</v>
      </c>
      <c r="F239" s="8">
        <v>1</v>
      </c>
      <c r="G239" s="12">
        <f>_xlfn.XLOOKUP('Base N'!$D239,Produits!A:A,Produits!G:G)</f>
        <v>2700</v>
      </c>
      <c r="H239" s="10"/>
      <c r="I239" s="13">
        <f>data_N[[#This Row],[quantité]]*data_N[[#This Row],[prix_de_vente_unitaire]]*(1-data_N[[#This Row],[discount]])</f>
        <v>2700</v>
      </c>
    </row>
    <row r="240" spans="1:9" x14ac:dyDescent="0.25">
      <c r="A240" s="8">
        <v>239</v>
      </c>
      <c r="B240" s="9">
        <v>45512</v>
      </c>
      <c r="C240" s="5">
        <v>2</v>
      </c>
      <c r="D240" s="5">
        <v>8</v>
      </c>
      <c r="E240" s="8" t="str">
        <f>_xlfn.XLOOKUP('Base N'!$D240,Produits!A:A,Produits!B:B)</f>
        <v>Road_bike1004</v>
      </c>
      <c r="F240" s="8">
        <v>1</v>
      </c>
      <c r="G240" s="12">
        <f>_xlfn.XLOOKUP('Base N'!$D240,Produits!A:A,Produits!G:G)</f>
        <v>3900</v>
      </c>
      <c r="H240" s="10"/>
      <c r="I240" s="13">
        <f>data_N[[#This Row],[quantité]]*data_N[[#This Row],[prix_de_vente_unitaire]]*(1-data_N[[#This Row],[discount]])</f>
        <v>3900</v>
      </c>
    </row>
    <row r="241" spans="1:9" x14ac:dyDescent="0.25">
      <c r="A241" s="8">
        <v>240</v>
      </c>
      <c r="B241" s="9">
        <v>45513</v>
      </c>
      <c r="C241" s="5">
        <v>2</v>
      </c>
      <c r="D241" s="5">
        <v>8</v>
      </c>
      <c r="E241" s="8" t="str">
        <f>_xlfn.XLOOKUP('Base N'!$D241,Produits!A:A,Produits!B:B)</f>
        <v>Road_bike1004</v>
      </c>
      <c r="F241" s="8">
        <v>1</v>
      </c>
      <c r="G241" s="12">
        <f>_xlfn.XLOOKUP('Base N'!$D241,Produits!A:A,Produits!G:G)</f>
        <v>3900</v>
      </c>
      <c r="H241" s="10"/>
      <c r="I241" s="13">
        <f>data_N[[#This Row],[quantité]]*data_N[[#This Row],[prix_de_vente_unitaire]]*(1-data_N[[#This Row],[discount]])</f>
        <v>3900</v>
      </c>
    </row>
    <row r="242" spans="1:9" x14ac:dyDescent="0.25">
      <c r="A242" s="8">
        <v>241</v>
      </c>
      <c r="B242" s="9">
        <v>45514</v>
      </c>
      <c r="C242" s="5">
        <v>6</v>
      </c>
      <c r="D242" s="5">
        <v>4</v>
      </c>
      <c r="E242" s="8" t="str">
        <f>_xlfn.XLOOKUP('Base N'!$D242,Produits!A:A,Produits!B:B)</f>
        <v>Road_bike1000</v>
      </c>
      <c r="F242" s="8">
        <v>1</v>
      </c>
      <c r="G242" s="12">
        <f>_xlfn.XLOOKUP('Base N'!$D242,Produits!A:A,Produits!G:G)</f>
        <v>3700</v>
      </c>
      <c r="H242" s="10"/>
      <c r="I242" s="13">
        <f>data_N[[#This Row],[quantité]]*data_N[[#This Row],[prix_de_vente_unitaire]]*(1-data_N[[#This Row],[discount]])</f>
        <v>3700</v>
      </c>
    </row>
    <row r="243" spans="1:9" x14ac:dyDescent="0.25">
      <c r="A243" s="8">
        <v>242</v>
      </c>
      <c r="B243" s="9">
        <v>45514</v>
      </c>
      <c r="C243" s="5">
        <v>1</v>
      </c>
      <c r="D243" s="5">
        <v>13</v>
      </c>
      <c r="E243" s="8" t="str">
        <f>_xlfn.XLOOKUP('Base N'!$D243,Produits!A:A,Produits!B:B)</f>
        <v>VTT1004</v>
      </c>
      <c r="F243" s="8">
        <v>1</v>
      </c>
      <c r="G243" s="12">
        <f>_xlfn.XLOOKUP('Base N'!$D243,Produits!A:A,Produits!G:G)</f>
        <v>2700</v>
      </c>
      <c r="H243" s="10"/>
      <c r="I243" s="13">
        <f>data_N[[#This Row],[quantité]]*data_N[[#This Row],[prix_de_vente_unitaire]]*(1-data_N[[#This Row],[discount]])</f>
        <v>2700</v>
      </c>
    </row>
    <row r="244" spans="1:9" x14ac:dyDescent="0.25">
      <c r="A244" s="8">
        <v>243</v>
      </c>
      <c r="B244" s="9">
        <v>45515</v>
      </c>
      <c r="C244" s="5">
        <v>6</v>
      </c>
      <c r="D244" s="5">
        <v>11</v>
      </c>
      <c r="E244" s="8" t="str">
        <f>_xlfn.XLOOKUP('Base N'!$D244,Produits!A:A,Produits!B:B)</f>
        <v>VTT1002</v>
      </c>
      <c r="F244" s="8">
        <v>1</v>
      </c>
      <c r="G244" s="12">
        <f>_xlfn.XLOOKUP('Base N'!$D244,Produits!A:A,Produits!G:G)</f>
        <v>2700</v>
      </c>
      <c r="H244" s="10"/>
      <c r="I244" s="13">
        <f>data_N[[#This Row],[quantité]]*data_N[[#This Row],[prix_de_vente_unitaire]]*(1-data_N[[#This Row],[discount]])</f>
        <v>2700</v>
      </c>
    </row>
    <row r="245" spans="1:9" x14ac:dyDescent="0.25">
      <c r="A245" s="8">
        <v>244</v>
      </c>
      <c r="B245" s="9">
        <v>45516</v>
      </c>
      <c r="C245" s="5">
        <v>6</v>
      </c>
      <c r="D245" s="5">
        <v>10</v>
      </c>
      <c r="E245" s="8" t="str">
        <f>_xlfn.XLOOKUP('Base N'!$D245,Produits!A:A,Produits!B:B)</f>
        <v>VTT1001</v>
      </c>
      <c r="F245" s="8">
        <v>1</v>
      </c>
      <c r="G245" s="12">
        <f>_xlfn.XLOOKUP('Base N'!$D245,Produits!A:A,Produits!G:G)</f>
        <v>2700</v>
      </c>
      <c r="H245" s="10"/>
      <c r="I245" s="13">
        <f>data_N[[#This Row],[quantité]]*data_N[[#This Row],[prix_de_vente_unitaire]]*(1-data_N[[#This Row],[discount]])</f>
        <v>2700</v>
      </c>
    </row>
    <row r="246" spans="1:9" x14ac:dyDescent="0.25">
      <c r="A246" s="8">
        <v>245</v>
      </c>
      <c r="B246" s="9">
        <v>45517</v>
      </c>
      <c r="C246" s="5">
        <v>6</v>
      </c>
      <c r="D246" s="5">
        <v>3</v>
      </c>
      <c r="E246" s="8" t="str">
        <f>_xlfn.XLOOKUP('Base N'!$D246,Produits!A:A,Produits!B:B)</f>
        <v>E_bike1002</v>
      </c>
      <c r="F246" s="8">
        <v>1</v>
      </c>
      <c r="G246" s="12">
        <f>_xlfn.XLOOKUP('Base N'!$D246,Produits!A:A,Produits!G:G)</f>
        <v>7700</v>
      </c>
      <c r="H246" s="10"/>
      <c r="I246" s="13">
        <f>data_N[[#This Row],[quantité]]*data_N[[#This Row],[prix_de_vente_unitaire]]*(1-data_N[[#This Row],[discount]])</f>
        <v>7700</v>
      </c>
    </row>
    <row r="247" spans="1:9" x14ac:dyDescent="0.25">
      <c r="A247" s="8">
        <v>246</v>
      </c>
      <c r="B247" s="9">
        <v>45517</v>
      </c>
      <c r="C247" s="5">
        <v>1</v>
      </c>
      <c r="D247" s="5">
        <v>10</v>
      </c>
      <c r="E247" s="8" t="str">
        <f>_xlfn.XLOOKUP('Base N'!$D247,Produits!A:A,Produits!B:B)</f>
        <v>VTT1001</v>
      </c>
      <c r="F247" s="8">
        <v>1</v>
      </c>
      <c r="G247" s="12">
        <f>_xlfn.XLOOKUP('Base N'!$D247,Produits!A:A,Produits!G:G)</f>
        <v>2700</v>
      </c>
      <c r="H247" s="10"/>
      <c r="I247" s="13">
        <f>data_N[[#This Row],[quantité]]*data_N[[#This Row],[prix_de_vente_unitaire]]*(1-data_N[[#This Row],[discount]])</f>
        <v>2700</v>
      </c>
    </row>
    <row r="248" spans="1:9" x14ac:dyDescent="0.25">
      <c r="A248" s="8">
        <v>247</v>
      </c>
      <c r="B248" s="9">
        <v>45518</v>
      </c>
      <c r="C248" s="5">
        <v>3</v>
      </c>
      <c r="D248" s="5">
        <v>15</v>
      </c>
      <c r="E248" s="8" t="str">
        <f>_xlfn.XLOOKUP('Base N'!$D248,Produits!A:A,Produits!B:B)</f>
        <v>VTC1000</v>
      </c>
      <c r="F248" s="8">
        <v>1</v>
      </c>
      <c r="G248" s="12">
        <f>_xlfn.XLOOKUP('Base N'!$D248,Produits!A:A,Produits!G:G)</f>
        <v>950</v>
      </c>
      <c r="H248" s="10"/>
      <c r="I248" s="13">
        <f>data_N[[#This Row],[quantité]]*data_N[[#This Row],[prix_de_vente_unitaire]]*(1-data_N[[#This Row],[discount]])</f>
        <v>950</v>
      </c>
    </row>
    <row r="249" spans="1:9" x14ac:dyDescent="0.25">
      <c r="A249" s="8">
        <v>248</v>
      </c>
      <c r="B249" s="9">
        <v>45518</v>
      </c>
      <c r="C249" s="5">
        <v>3</v>
      </c>
      <c r="D249" s="5">
        <v>8</v>
      </c>
      <c r="E249" s="8" t="str">
        <f>_xlfn.XLOOKUP('Base N'!$D249,Produits!A:A,Produits!B:B)</f>
        <v>Road_bike1004</v>
      </c>
      <c r="F249" s="8">
        <v>1</v>
      </c>
      <c r="G249" s="12">
        <f>_xlfn.XLOOKUP('Base N'!$D249,Produits!A:A,Produits!G:G)</f>
        <v>3900</v>
      </c>
      <c r="H249" s="10"/>
      <c r="I249" s="13">
        <f>data_N[[#This Row],[quantité]]*data_N[[#This Row],[prix_de_vente_unitaire]]*(1-data_N[[#This Row],[discount]])</f>
        <v>3900</v>
      </c>
    </row>
    <row r="250" spans="1:9" x14ac:dyDescent="0.25">
      <c r="A250" s="8">
        <v>249</v>
      </c>
      <c r="B250" s="9">
        <v>45520</v>
      </c>
      <c r="C250" s="5">
        <v>6</v>
      </c>
      <c r="D250" s="5">
        <v>15</v>
      </c>
      <c r="E250" s="8" t="str">
        <f>_xlfn.XLOOKUP('Base N'!$D250,Produits!A:A,Produits!B:B)</f>
        <v>VTC1000</v>
      </c>
      <c r="F250" s="8">
        <v>1</v>
      </c>
      <c r="G250" s="12">
        <f>_xlfn.XLOOKUP('Base N'!$D250,Produits!A:A,Produits!G:G)</f>
        <v>950</v>
      </c>
      <c r="H250" s="10"/>
      <c r="I250" s="13">
        <f>data_N[[#This Row],[quantité]]*data_N[[#This Row],[prix_de_vente_unitaire]]*(1-data_N[[#This Row],[discount]])</f>
        <v>950</v>
      </c>
    </row>
    <row r="251" spans="1:9" x14ac:dyDescent="0.25">
      <c r="A251" s="8">
        <v>250</v>
      </c>
      <c r="B251" s="9">
        <v>45520</v>
      </c>
      <c r="C251" s="5">
        <v>4</v>
      </c>
      <c r="D251" s="5">
        <v>4</v>
      </c>
      <c r="E251" s="8" t="str">
        <f>_xlfn.XLOOKUP('Base N'!$D251,Produits!A:A,Produits!B:B)</f>
        <v>Road_bike1000</v>
      </c>
      <c r="F251" s="8">
        <v>1</v>
      </c>
      <c r="G251" s="12">
        <f>_xlfn.XLOOKUP('Base N'!$D251,Produits!A:A,Produits!G:G)</f>
        <v>3700</v>
      </c>
      <c r="H251" s="10"/>
      <c r="I251" s="13">
        <f>data_N[[#This Row],[quantité]]*data_N[[#This Row],[prix_de_vente_unitaire]]*(1-data_N[[#This Row],[discount]])</f>
        <v>3700</v>
      </c>
    </row>
    <row r="252" spans="1:9" x14ac:dyDescent="0.25">
      <c r="A252" s="8">
        <v>251</v>
      </c>
      <c r="B252" s="9">
        <v>45521</v>
      </c>
      <c r="C252" s="5">
        <v>2</v>
      </c>
      <c r="D252" s="5">
        <v>14</v>
      </c>
      <c r="E252" s="8" t="str">
        <f>_xlfn.XLOOKUP('Base N'!$D252,Produits!A:A,Produits!B:B)</f>
        <v>VTT1005</v>
      </c>
      <c r="F252" s="8">
        <v>1</v>
      </c>
      <c r="G252" s="12">
        <f>_xlfn.XLOOKUP('Base N'!$D252,Produits!A:A,Produits!G:G)</f>
        <v>2700</v>
      </c>
      <c r="H252" s="10"/>
      <c r="I252" s="13">
        <f>data_N[[#This Row],[quantité]]*data_N[[#This Row],[prix_de_vente_unitaire]]*(1-data_N[[#This Row],[discount]])</f>
        <v>2700</v>
      </c>
    </row>
    <row r="253" spans="1:9" x14ac:dyDescent="0.25">
      <c r="A253" s="8">
        <v>252</v>
      </c>
      <c r="B253" s="9">
        <v>45522</v>
      </c>
      <c r="C253" s="5">
        <v>4</v>
      </c>
      <c r="D253" s="5">
        <v>1</v>
      </c>
      <c r="E253" s="8" t="str">
        <f>_xlfn.XLOOKUP('Base N'!$D253,Produits!A:A,Produits!B:B)</f>
        <v>E_bike1000</v>
      </c>
      <c r="F253" s="8">
        <v>1</v>
      </c>
      <c r="G253" s="12">
        <f>_xlfn.XLOOKUP('Base N'!$D253,Produits!A:A,Produits!G:G)</f>
        <v>7500</v>
      </c>
      <c r="H253" s="10"/>
      <c r="I253" s="13">
        <f>data_N[[#This Row],[quantité]]*data_N[[#This Row],[prix_de_vente_unitaire]]*(1-data_N[[#This Row],[discount]])</f>
        <v>7500</v>
      </c>
    </row>
    <row r="254" spans="1:9" x14ac:dyDescent="0.25">
      <c r="A254" s="8">
        <v>253</v>
      </c>
      <c r="B254" s="9">
        <v>45522</v>
      </c>
      <c r="C254" s="5">
        <v>6</v>
      </c>
      <c r="D254" s="5">
        <v>8</v>
      </c>
      <c r="E254" s="8" t="str">
        <f>_xlfn.XLOOKUP('Base N'!$D254,Produits!A:A,Produits!B:B)</f>
        <v>Road_bike1004</v>
      </c>
      <c r="F254" s="8">
        <v>1</v>
      </c>
      <c r="G254" s="12">
        <f>_xlfn.XLOOKUP('Base N'!$D254,Produits!A:A,Produits!G:G)</f>
        <v>3900</v>
      </c>
      <c r="H254" s="10"/>
      <c r="I254" s="13">
        <f>data_N[[#This Row],[quantité]]*data_N[[#This Row],[prix_de_vente_unitaire]]*(1-data_N[[#This Row],[discount]])</f>
        <v>3900</v>
      </c>
    </row>
    <row r="255" spans="1:9" x14ac:dyDescent="0.25">
      <c r="A255" s="8">
        <v>254</v>
      </c>
      <c r="B255" s="9">
        <v>45522</v>
      </c>
      <c r="C255" s="5">
        <v>1</v>
      </c>
      <c r="D255" s="5">
        <v>13</v>
      </c>
      <c r="E255" s="8" t="str">
        <f>_xlfn.XLOOKUP('Base N'!$D255,Produits!A:A,Produits!B:B)</f>
        <v>VTT1004</v>
      </c>
      <c r="F255" s="8">
        <v>1</v>
      </c>
      <c r="G255" s="12">
        <f>_xlfn.XLOOKUP('Base N'!$D255,Produits!A:A,Produits!G:G)</f>
        <v>2700</v>
      </c>
      <c r="H255" s="10"/>
      <c r="I255" s="13">
        <f>data_N[[#This Row],[quantité]]*data_N[[#This Row],[prix_de_vente_unitaire]]*(1-data_N[[#This Row],[discount]])</f>
        <v>2700</v>
      </c>
    </row>
    <row r="256" spans="1:9" x14ac:dyDescent="0.25">
      <c r="A256" s="8">
        <v>255</v>
      </c>
      <c r="B256" s="9">
        <v>45523</v>
      </c>
      <c r="C256" s="5">
        <v>5</v>
      </c>
      <c r="D256" s="5">
        <v>14</v>
      </c>
      <c r="E256" s="8" t="str">
        <f>_xlfn.XLOOKUP('Base N'!$D256,Produits!A:A,Produits!B:B)</f>
        <v>VTT1005</v>
      </c>
      <c r="F256" s="8">
        <v>1</v>
      </c>
      <c r="G256" s="12">
        <f>_xlfn.XLOOKUP('Base N'!$D256,Produits!A:A,Produits!G:G)</f>
        <v>2700</v>
      </c>
      <c r="H256" s="10"/>
      <c r="I256" s="13">
        <f>data_N[[#This Row],[quantité]]*data_N[[#This Row],[prix_de_vente_unitaire]]*(1-data_N[[#This Row],[discount]])</f>
        <v>2700</v>
      </c>
    </row>
    <row r="257" spans="1:9" x14ac:dyDescent="0.25">
      <c r="A257" s="8">
        <v>256</v>
      </c>
      <c r="B257" s="9">
        <v>45523</v>
      </c>
      <c r="C257" s="5">
        <v>5</v>
      </c>
      <c r="D257" s="5">
        <v>16</v>
      </c>
      <c r="E257" s="8" t="str">
        <f>_xlfn.XLOOKUP('Base N'!$D257,Produits!A:A,Produits!B:B)</f>
        <v>VTC1001</v>
      </c>
      <c r="F257" s="8">
        <v>1</v>
      </c>
      <c r="G257" s="12">
        <f>_xlfn.XLOOKUP('Base N'!$D257,Produits!A:A,Produits!G:G)</f>
        <v>990</v>
      </c>
      <c r="H257" s="10"/>
      <c r="I257" s="13">
        <f>data_N[[#This Row],[quantité]]*data_N[[#This Row],[prix_de_vente_unitaire]]*(1-data_N[[#This Row],[discount]])</f>
        <v>990</v>
      </c>
    </row>
    <row r="258" spans="1:9" x14ac:dyDescent="0.25">
      <c r="A258" s="8">
        <v>257</v>
      </c>
      <c r="B258" s="9">
        <v>45524</v>
      </c>
      <c r="C258" s="5">
        <v>4</v>
      </c>
      <c r="D258" s="5">
        <v>15</v>
      </c>
      <c r="E258" s="8" t="str">
        <f>_xlfn.XLOOKUP('Base N'!$D258,Produits!A:A,Produits!B:B)</f>
        <v>VTC1000</v>
      </c>
      <c r="F258" s="8">
        <v>1</v>
      </c>
      <c r="G258" s="12">
        <f>_xlfn.XLOOKUP('Base N'!$D258,Produits!A:A,Produits!G:G)</f>
        <v>950</v>
      </c>
      <c r="H258" s="10"/>
      <c r="I258" s="13">
        <f>data_N[[#This Row],[quantité]]*data_N[[#This Row],[prix_de_vente_unitaire]]*(1-data_N[[#This Row],[discount]])</f>
        <v>950</v>
      </c>
    </row>
    <row r="259" spans="1:9" x14ac:dyDescent="0.25">
      <c r="A259" s="8">
        <v>258</v>
      </c>
      <c r="B259" s="9">
        <v>45525</v>
      </c>
      <c r="C259" s="5">
        <v>5</v>
      </c>
      <c r="D259" s="5">
        <v>2</v>
      </c>
      <c r="E259" s="8" t="str">
        <f>_xlfn.XLOOKUP('Base N'!$D259,Produits!A:A,Produits!B:B)</f>
        <v>E_bike1001</v>
      </c>
      <c r="F259" s="8">
        <v>1</v>
      </c>
      <c r="G259" s="12">
        <f>_xlfn.XLOOKUP('Base N'!$D259,Produits!A:A,Produits!G:G)</f>
        <v>7800</v>
      </c>
      <c r="H259" s="10"/>
      <c r="I259" s="13">
        <f>data_N[[#This Row],[quantité]]*data_N[[#This Row],[prix_de_vente_unitaire]]*(1-data_N[[#This Row],[discount]])</f>
        <v>7800</v>
      </c>
    </row>
    <row r="260" spans="1:9" x14ac:dyDescent="0.25">
      <c r="A260" s="8">
        <v>259</v>
      </c>
      <c r="B260" s="9">
        <v>45525</v>
      </c>
      <c r="C260" s="5">
        <v>3</v>
      </c>
      <c r="D260" s="5">
        <v>16</v>
      </c>
      <c r="E260" s="8" t="str">
        <f>_xlfn.XLOOKUP('Base N'!$D260,Produits!A:A,Produits!B:B)</f>
        <v>VTC1001</v>
      </c>
      <c r="F260" s="8">
        <v>1</v>
      </c>
      <c r="G260" s="12">
        <f>_xlfn.XLOOKUP('Base N'!$D260,Produits!A:A,Produits!G:G)</f>
        <v>990</v>
      </c>
      <c r="H260" s="10"/>
      <c r="I260" s="13">
        <f>data_N[[#This Row],[quantité]]*data_N[[#This Row],[prix_de_vente_unitaire]]*(1-data_N[[#This Row],[discount]])</f>
        <v>990</v>
      </c>
    </row>
    <row r="261" spans="1:9" x14ac:dyDescent="0.25">
      <c r="A261" s="8">
        <v>260</v>
      </c>
      <c r="B261" s="9">
        <v>45525</v>
      </c>
      <c r="C261" s="5">
        <v>6</v>
      </c>
      <c r="D261" s="5">
        <v>11</v>
      </c>
      <c r="E261" s="8" t="str">
        <f>_xlfn.XLOOKUP('Base N'!$D261,Produits!A:A,Produits!B:B)</f>
        <v>VTT1002</v>
      </c>
      <c r="F261" s="8">
        <v>1</v>
      </c>
      <c r="G261" s="12">
        <f>_xlfn.XLOOKUP('Base N'!$D261,Produits!A:A,Produits!G:G)</f>
        <v>2700</v>
      </c>
      <c r="H261" s="10"/>
      <c r="I261" s="13">
        <f>data_N[[#This Row],[quantité]]*data_N[[#This Row],[prix_de_vente_unitaire]]*(1-data_N[[#This Row],[discount]])</f>
        <v>2700</v>
      </c>
    </row>
    <row r="262" spans="1:9" x14ac:dyDescent="0.25">
      <c r="A262" s="8">
        <v>261</v>
      </c>
      <c r="B262" s="9">
        <v>45525</v>
      </c>
      <c r="C262" s="5">
        <v>2</v>
      </c>
      <c r="D262" s="5">
        <v>14</v>
      </c>
      <c r="E262" s="8" t="str">
        <f>_xlfn.XLOOKUP('Base N'!$D262,Produits!A:A,Produits!B:B)</f>
        <v>VTT1005</v>
      </c>
      <c r="F262" s="8">
        <v>1</v>
      </c>
      <c r="G262" s="12">
        <f>_xlfn.XLOOKUP('Base N'!$D262,Produits!A:A,Produits!G:G)</f>
        <v>2700</v>
      </c>
      <c r="H262" s="10"/>
      <c r="I262" s="13">
        <f>data_N[[#This Row],[quantité]]*data_N[[#This Row],[prix_de_vente_unitaire]]*(1-data_N[[#This Row],[discount]])</f>
        <v>2700</v>
      </c>
    </row>
    <row r="263" spans="1:9" x14ac:dyDescent="0.25">
      <c r="A263" s="8">
        <v>262</v>
      </c>
      <c r="B263" s="9">
        <v>45526</v>
      </c>
      <c r="C263" s="5">
        <v>4</v>
      </c>
      <c r="D263" s="5">
        <v>4</v>
      </c>
      <c r="E263" s="8" t="str">
        <f>_xlfn.XLOOKUP('Base N'!$D263,Produits!A:A,Produits!B:B)</f>
        <v>Road_bike1000</v>
      </c>
      <c r="F263" s="8">
        <v>1</v>
      </c>
      <c r="G263" s="12">
        <f>_xlfn.XLOOKUP('Base N'!$D263,Produits!A:A,Produits!G:G)</f>
        <v>3700</v>
      </c>
      <c r="H263" s="10"/>
      <c r="I263" s="13">
        <f>data_N[[#This Row],[quantité]]*data_N[[#This Row],[prix_de_vente_unitaire]]*(1-data_N[[#This Row],[discount]])</f>
        <v>3700</v>
      </c>
    </row>
    <row r="264" spans="1:9" x14ac:dyDescent="0.25">
      <c r="A264" s="8">
        <v>263</v>
      </c>
      <c r="B264" s="9">
        <v>45527</v>
      </c>
      <c r="C264" s="5">
        <v>4</v>
      </c>
      <c r="D264" s="5">
        <v>3</v>
      </c>
      <c r="E264" s="8" t="str">
        <f>_xlfn.XLOOKUP('Base N'!$D264,Produits!A:A,Produits!B:B)</f>
        <v>E_bike1002</v>
      </c>
      <c r="F264" s="8">
        <v>1</v>
      </c>
      <c r="G264" s="12">
        <f>_xlfn.XLOOKUP('Base N'!$D264,Produits!A:A,Produits!G:G)</f>
        <v>7700</v>
      </c>
      <c r="H264" s="10"/>
      <c r="I264" s="13">
        <f>data_N[[#This Row],[quantité]]*data_N[[#This Row],[prix_de_vente_unitaire]]*(1-data_N[[#This Row],[discount]])</f>
        <v>7700</v>
      </c>
    </row>
    <row r="265" spans="1:9" x14ac:dyDescent="0.25">
      <c r="A265" s="8">
        <v>264</v>
      </c>
      <c r="B265" s="9">
        <v>45528</v>
      </c>
      <c r="C265" s="5">
        <v>2</v>
      </c>
      <c r="D265" s="5">
        <v>6</v>
      </c>
      <c r="E265" s="8" t="str">
        <f>_xlfn.XLOOKUP('Base N'!$D265,Produits!A:A,Produits!B:B)</f>
        <v>Road_bike1002</v>
      </c>
      <c r="F265" s="8">
        <v>1</v>
      </c>
      <c r="G265" s="12">
        <f>_xlfn.XLOOKUP('Base N'!$D265,Produits!A:A,Produits!G:G)</f>
        <v>3900</v>
      </c>
      <c r="H265" s="10"/>
      <c r="I265" s="13">
        <f>data_N[[#This Row],[quantité]]*data_N[[#This Row],[prix_de_vente_unitaire]]*(1-data_N[[#This Row],[discount]])</f>
        <v>3900</v>
      </c>
    </row>
    <row r="266" spans="1:9" x14ac:dyDescent="0.25">
      <c r="A266" s="8">
        <v>265</v>
      </c>
      <c r="B266" s="9">
        <v>45529</v>
      </c>
      <c r="C266" s="5">
        <v>1</v>
      </c>
      <c r="D266" s="5">
        <v>10</v>
      </c>
      <c r="E266" s="8" t="str">
        <f>_xlfn.XLOOKUP('Base N'!$D266,Produits!A:A,Produits!B:B)</f>
        <v>VTT1001</v>
      </c>
      <c r="F266" s="8">
        <v>1</v>
      </c>
      <c r="G266" s="12">
        <f>_xlfn.XLOOKUP('Base N'!$D266,Produits!A:A,Produits!G:G)</f>
        <v>2700</v>
      </c>
      <c r="H266" s="10"/>
      <c r="I266" s="13">
        <f>data_N[[#This Row],[quantité]]*data_N[[#This Row],[prix_de_vente_unitaire]]*(1-data_N[[#This Row],[discount]])</f>
        <v>2700</v>
      </c>
    </row>
    <row r="267" spans="1:9" x14ac:dyDescent="0.25">
      <c r="A267" s="8">
        <v>266</v>
      </c>
      <c r="B267" s="9">
        <v>45529</v>
      </c>
      <c r="C267" s="5">
        <v>2</v>
      </c>
      <c r="D267" s="5">
        <v>3</v>
      </c>
      <c r="E267" s="8" t="str">
        <f>_xlfn.XLOOKUP('Base N'!$D267,Produits!A:A,Produits!B:B)</f>
        <v>E_bike1002</v>
      </c>
      <c r="F267" s="8">
        <v>1</v>
      </c>
      <c r="G267" s="12">
        <f>_xlfn.XLOOKUP('Base N'!$D267,Produits!A:A,Produits!G:G)</f>
        <v>7700</v>
      </c>
      <c r="H267" s="10"/>
      <c r="I267" s="13">
        <f>data_N[[#This Row],[quantité]]*data_N[[#This Row],[prix_de_vente_unitaire]]*(1-data_N[[#This Row],[discount]])</f>
        <v>7700</v>
      </c>
    </row>
    <row r="268" spans="1:9" x14ac:dyDescent="0.25">
      <c r="A268" s="8">
        <v>267</v>
      </c>
      <c r="B268" s="9">
        <v>45530</v>
      </c>
      <c r="C268" s="5">
        <v>5</v>
      </c>
      <c r="D268" s="5">
        <v>15</v>
      </c>
      <c r="E268" s="8" t="str">
        <f>_xlfn.XLOOKUP('Base N'!$D268,Produits!A:A,Produits!B:B)</f>
        <v>VTC1000</v>
      </c>
      <c r="F268" s="8">
        <v>1</v>
      </c>
      <c r="G268" s="12">
        <f>_xlfn.XLOOKUP('Base N'!$D268,Produits!A:A,Produits!G:G)</f>
        <v>950</v>
      </c>
      <c r="H268" s="10"/>
      <c r="I268" s="13">
        <f>data_N[[#This Row],[quantité]]*data_N[[#This Row],[prix_de_vente_unitaire]]*(1-data_N[[#This Row],[discount]])</f>
        <v>950</v>
      </c>
    </row>
    <row r="269" spans="1:9" x14ac:dyDescent="0.25">
      <c r="A269" s="8">
        <v>268</v>
      </c>
      <c r="B269" s="9">
        <v>45531</v>
      </c>
      <c r="C269" s="5">
        <v>3</v>
      </c>
      <c r="D269" s="5">
        <v>15</v>
      </c>
      <c r="E269" s="8" t="str">
        <f>_xlfn.XLOOKUP('Base N'!$D269,Produits!A:A,Produits!B:B)</f>
        <v>VTC1000</v>
      </c>
      <c r="F269" s="8">
        <v>1</v>
      </c>
      <c r="G269" s="12">
        <f>_xlfn.XLOOKUP('Base N'!$D269,Produits!A:A,Produits!G:G)</f>
        <v>950</v>
      </c>
      <c r="H269" s="10"/>
      <c r="I269" s="13">
        <f>data_N[[#This Row],[quantité]]*data_N[[#This Row],[prix_de_vente_unitaire]]*(1-data_N[[#This Row],[discount]])</f>
        <v>950</v>
      </c>
    </row>
    <row r="270" spans="1:9" x14ac:dyDescent="0.25">
      <c r="A270" s="8">
        <v>269</v>
      </c>
      <c r="B270" s="9">
        <v>45534</v>
      </c>
      <c r="C270" s="5">
        <v>1</v>
      </c>
      <c r="D270" s="5">
        <v>6</v>
      </c>
      <c r="E270" s="8" t="str">
        <f>_xlfn.XLOOKUP('Base N'!$D270,Produits!A:A,Produits!B:B)</f>
        <v>Road_bike1002</v>
      </c>
      <c r="F270" s="8">
        <v>1</v>
      </c>
      <c r="G270" s="12">
        <f>_xlfn.XLOOKUP('Base N'!$D270,Produits!A:A,Produits!G:G)</f>
        <v>3900</v>
      </c>
      <c r="H270" s="10"/>
      <c r="I270" s="13">
        <f>data_N[[#This Row],[quantité]]*data_N[[#This Row],[prix_de_vente_unitaire]]*(1-data_N[[#This Row],[discount]])</f>
        <v>3900</v>
      </c>
    </row>
    <row r="271" spans="1:9" x14ac:dyDescent="0.25">
      <c r="A271" s="8">
        <v>270</v>
      </c>
      <c r="B271" s="9">
        <v>45536</v>
      </c>
      <c r="C271" s="5">
        <v>5</v>
      </c>
      <c r="D271" s="5">
        <v>3</v>
      </c>
      <c r="E271" s="8" t="str">
        <f>_xlfn.XLOOKUP('Base N'!$D271,Produits!A:A,Produits!B:B)</f>
        <v>E_bike1002</v>
      </c>
      <c r="F271" s="8">
        <v>1</v>
      </c>
      <c r="G271" s="12">
        <f>_xlfn.XLOOKUP('Base N'!$D271,Produits!A:A,Produits!G:G)</f>
        <v>7700</v>
      </c>
      <c r="H271" s="10"/>
      <c r="I271" s="13">
        <f>data_N[[#This Row],[quantité]]*data_N[[#This Row],[prix_de_vente_unitaire]]*(1-data_N[[#This Row],[discount]])</f>
        <v>7700</v>
      </c>
    </row>
    <row r="272" spans="1:9" x14ac:dyDescent="0.25">
      <c r="A272" s="8">
        <v>271</v>
      </c>
      <c r="B272" s="9">
        <v>45536</v>
      </c>
      <c r="C272" s="5">
        <v>4</v>
      </c>
      <c r="D272" s="5">
        <v>7</v>
      </c>
      <c r="E272" s="8" t="str">
        <f>_xlfn.XLOOKUP('Base N'!$D272,Produits!A:A,Produits!B:B)</f>
        <v>Road_bike1003</v>
      </c>
      <c r="F272" s="8">
        <v>1</v>
      </c>
      <c r="G272" s="12">
        <f>_xlfn.XLOOKUP('Base N'!$D272,Produits!A:A,Produits!G:G)</f>
        <v>3900</v>
      </c>
      <c r="H272" s="10"/>
      <c r="I272" s="13">
        <f>data_N[[#This Row],[quantité]]*data_N[[#This Row],[prix_de_vente_unitaire]]*(1-data_N[[#This Row],[discount]])</f>
        <v>3900</v>
      </c>
    </row>
    <row r="273" spans="1:9" x14ac:dyDescent="0.25">
      <c r="A273" s="8">
        <v>272</v>
      </c>
      <c r="B273" s="9">
        <v>45538</v>
      </c>
      <c r="C273" s="5">
        <v>5</v>
      </c>
      <c r="D273" s="5">
        <v>8</v>
      </c>
      <c r="E273" s="8" t="str">
        <f>_xlfn.XLOOKUP('Base N'!$D273,Produits!A:A,Produits!B:B)</f>
        <v>Road_bike1004</v>
      </c>
      <c r="F273" s="8">
        <v>1</v>
      </c>
      <c r="G273" s="12">
        <f>_xlfn.XLOOKUP('Base N'!$D273,Produits!A:A,Produits!G:G)</f>
        <v>3900</v>
      </c>
      <c r="H273" s="10"/>
      <c r="I273" s="13">
        <f>data_N[[#This Row],[quantité]]*data_N[[#This Row],[prix_de_vente_unitaire]]*(1-data_N[[#This Row],[discount]])</f>
        <v>3900</v>
      </c>
    </row>
    <row r="274" spans="1:9" x14ac:dyDescent="0.25">
      <c r="A274" s="8">
        <v>273</v>
      </c>
      <c r="B274" s="9">
        <v>45538</v>
      </c>
      <c r="C274" s="5">
        <v>6</v>
      </c>
      <c r="D274" s="5">
        <v>2</v>
      </c>
      <c r="E274" s="8" t="str">
        <f>_xlfn.XLOOKUP('Base N'!$D274,Produits!A:A,Produits!B:B)</f>
        <v>E_bike1001</v>
      </c>
      <c r="F274" s="8">
        <v>1</v>
      </c>
      <c r="G274" s="12">
        <f>_xlfn.XLOOKUP('Base N'!$D274,Produits!A:A,Produits!G:G)</f>
        <v>7800</v>
      </c>
      <c r="H274" s="10"/>
      <c r="I274" s="13">
        <f>data_N[[#This Row],[quantité]]*data_N[[#This Row],[prix_de_vente_unitaire]]*(1-data_N[[#This Row],[discount]])</f>
        <v>7800</v>
      </c>
    </row>
    <row r="275" spans="1:9" x14ac:dyDescent="0.25">
      <c r="A275" s="8">
        <v>274</v>
      </c>
      <c r="B275" s="9">
        <v>45538</v>
      </c>
      <c r="C275" s="5">
        <v>2</v>
      </c>
      <c r="D275" s="5">
        <v>9</v>
      </c>
      <c r="E275" s="8" t="str">
        <f>_xlfn.XLOOKUP('Base N'!$D275,Produits!A:A,Produits!B:B)</f>
        <v>VTT1000</v>
      </c>
      <c r="F275" s="8">
        <v>1</v>
      </c>
      <c r="G275" s="12">
        <f>_xlfn.XLOOKUP('Base N'!$D275,Produits!A:A,Produits!G:G)</f>
        <v>2650</v>
      </c>
      <c r="H275" s="10"/>
      <c r="I275" s="13">
        <f>data_N[[#This Row],[quantité]]*data_N[[#This Row],[prix_de_vente_unitaire]]*(1-data_N[[#This Row],[discount]])</f>
        <v>2650</v>
      </c>
    </row>
    <row r="276" spans="1:9" x14ac:dyDescent="0.25">
      <c r="A276" s="8">
        <v>275</v>
      </c>
      <c r="B276" s="9">
        <v>45539</v>
      </c>
      <c r="C276" s="5">
        <v>5</v>
      </c>
      <c r="D276" s="5">
        <v>4</v>
      </c>
      <c r="E276" s="8" t="str">
        <f>_xlfn.XLOOKUP('Base N'!$D276,Produits!A:A,Produits!B:B)</f>
        <v>Road_bike1000</v>
      </c>
      <c r="F276" s="8">
        <v>1</v>
      </c>
      <c r="G276" s="12">
        <f>_xlfn.XLOOKUP('Base N'!$D276,Produits!A:A,Produits!G:G)</f>
        <v>3700</v>
      </c>
      <c r="H276" s="10"/>
      <c r="I276" s="13">
        <f>data_N[[#This Row],[quantité]]*data_N[[#This Row],[prix_de_vente_unitaire]]*(1-data_N[[#This Row],[discount]])</f>
        <v>3700</v>
      </c>
    </row>
    <row r="277" spans="1:9" x14ac:dyDescent="0.25">
      <c r="A277" s="8">
        <v>276</v>
      </c>
      <c r="B277" s="9">
        <v>45539</v>
      </c>
      <c r="C277" s="5">
        <v>4</v>
      </c>
      <c r="D277" s="5">
        <v>15</v>
      </c>
      <c r="E277" s="8" t="str">
        <f>_xlfn.XLOOKUP('Base N'!$D277,Produits!A:A,Produits!B:B)</f>
        <v>VTC1000</v>
      </c>
      <c r="F277" s="8">
        <v>1</v>
      </c>
      <c r="G277" s="12">
        <f>_xlfn.XLOOKUP('Base N'!$D277,Produits!A:A,Produits!G:G)</f>
        <v>950</v>
      </c>
      <c r="H277" s="10"/>
      <c r="I277" s="13">
        <f>data_N[[#This Row],[quantité]]*data_N[[#This Row],[prix_de_vente_unitaire]]*(1-data_N[[#This Row],[discount]])</f>
        <v>950</v>
      </c>
    </row>
    <row r="278" spans="1:9" x14ac:dyDescent="0.25">
      <c r="A278" s="8">
        <v>277</v>
      </c>
      <c r="B278" s="9">
        <v>45540</v>
      </c>
      <c r="C278" s="5">
        <v>6</v>
      </c>
      <c r="D278" s="5">
        <v>17</v>
      </c>
      <c r="E278" s="8" t="str">
        <f>_xlfn.XLOOKUP('Base N'!$D278,Produits!A:A,Produits!B:B)</f>
        <v>VTC1002</v>
      </c>
      <c r="F278" s="8">
        <v>1</v>
      </c>
      <c r="G278" s="12">
        <f>_xlfn.XLOOKUP('Base N'!$D278,Produits!A:A,Produits!G:G)</f>
        <v>990</v>
      </c>
      <c r="H278" s="10"/>
      <c r="I278" s="13">
        <f>data_N[[#This Row],[quantité]]*data_N[[#This Row],[prix_de_vente_unitaire]]*(1-data_N[[#This Row],[discount]])</f>
        <v>990</v>
      </c>
    </row>
    <row r="279" spans="1:9" x14ac:dyDescent="0.25">
      <c r="A279" s="8">
        <v>278</v>
      </c>
      <c r="B279" s="9">
        <v>45540</v>
      </c>
      <c r="C279" s="5">
        <v>3</v>
      </c>
      <c r="D279" s="5">
        <v>4</v>
      </c>
      <c r="E279" s="8" t="str">
        <f>_xlfn.XLOOKUP('Base N'!$D279,Produits!A:A,Produits!B:B)</f>
        <v>Road_bike1000</v>
      </c>
      <c r="F279" s="8">
        <v>1</v>
      </c>
      <c r="G279" s="12">
        <f>_xlfn.XLOOKUP('Base N'!$D279,Produits!A:A,Produits!G:G)</f>
        <v>3700</v>
      </c>
      <c r="H279" s="10"/>
      <c r="I279" s="13">
        <f>data_N[[#This Row],[quantité]]*data_N[[#This Row],[prix_de_vente_unitaire]]*(1-data_N[[#This Row],[discount]])</f>
        <v>3700</v>
      </c>
    </row>
    <row r="280" spans="1:9" x14ac:dyDescent="0.25">
      <c r="A280" s="8">
        <v>279</v>
      </c>
      <c r="B280" s="9">
        <v>45540</v>
      </c>
      <c r="C280" s="5">
        <v>1</v>
      </c>
      <c r="D280" s="5">
        <v>10</v>
      </c>
      <c r="E280" s="8" t="str">
        <f>_xlfn.XLOOKUP('Base N'!$D280,Produits!A:A,Produits!B:B)</f>
        <v>VTT1001</v>
      </c>
      <c r="F280" s="8">
        <v>1</v>
      </c>
      <c r="G280" s="12">
        <f>_xlfn.XLOOKUP('Base N'!$D280,Produits!A:A,Produits!G:G)</f>
        <v>2700</v>
      </c>
      <c r="H280" s="10"/>
      <c r="I280" s="13">
        <f>data_N[[#This Row],[quantité]]*data_N[[#This Row],[prix_de_vente_unitaire]]*(1-data_N[[#This Row],[discount]])</f>
        <v>2700</v>
      </c>
    </row>
    <row r="281" spans="1:9" x14ac:dyDescent="0.25">
      <c r="A281" s="8">
        <v>280</v>
      </c>
      <c r="B281" s="9">
        <v>45541</v>
      </c>
      <c r="C281" s="5">
        <v>6</v>
      </c>
      <c r="D281" s="5">
        <v>17</v>
      </c>
      <c r="E281" s="8" t="str">
        <f>_xlfn.XLOOKUP('Base N'!$D281,Produits!A:A,Produits!B:B)</f>
        <v>VTC1002</v>
      </c>
      <c r="F281" s="8">
        <v>1</v>
      </c>
      <c r="G281" s="12">
        <f>_xlfn.XLOOKUP('Base N'!$D281,Produits!A:A,Produits!G:G)</f>
        <v>990</v>
      </c>
      <c r="H281" s="10"/>
      <c r="I281" s="13">
        <f>data_N[[#This Row],[quantité]]*data_N[[#This Row],[prix_de_vente_unitaire]]*(1-data_N[[#This Row],[discount]])</f>
        <v>990</v>
      </c>
    </row>
    <row r="282" spans="1:9" x14ac:dyDescent="0.25">
      <c r="A282" s="8">
        <v>281</v>
      </c>
      <c r="B282" s="9">
        <v>45543</v>
      </c>
      <c r="C282" s="5">
        <v>5</v>
      </c>
      <c r="D282" s="5">
        <v>5</v>
      </c>
      <c r="E282" s="8" t="str">
        <f>_xlfn.XLOOKUP('Base N'!$D282,Produits!A:A,Produits!B:B)</f>
        <v>Road_bike1001</v>
      </c>
      <c r="F282" s="8">
        <v>1</v>
      </c>
      <c r="G282" s="12">
        <f>_xlfn.XLOOKUP('Base N'!$D282,Produits!A:A,Produits!G:G)</f>
        <v>3900</v>
      </c>
      <c r="H282" s="10"/>
      <c r="I282" s="13">
        <f>data_N[[#This Row],[quantité]]*data_N[[#This Row],[prix_de_vente_unitaire]]*(1-data_N[[#This Row],[discount]])</f>
        <v>3900</v>
      </c>
    </row>
    <row r="283" spans="1:9" x14ac:dyDescent="0.25">
      <c r="A283" s="8">
        <v>282</v>
      </c>
      <c r="B283" s="9">
        <v>45545</v>
      </c>
      <c r="C283" s="5">
        <v>2</v>
      </c>
      <c r="D283" s="5">
        <v>10</v>
      </c>
      <c r="E283" s="8" t="str">
        <f>_xlfn.XLOOKUP('Base N'!$D283,Produits!A:A,Produits!B:B)</f>
        <v>VTT1001</v>
      </c>
      <c r="F283" s="8">
        <v>1</v>
      </c>
      <c r="G283" s="12">
        <f>_xlfn.XLOOKUP('Base N'!$D283,Produits!A:A,Produits!G:G)</f>
        <v>2700</v>
      </c>
      <c r="H283" s="10"/>
      <c r="I283" s="13">
        <f>data_N[[#This Row],[quantité]]*data_N[[#This Row],[prix_de_vente_unitaire]]*(1-data_N[[#This Row],[discount]])</f>
        <v>2700</v>
      </c>
    </row>
    <row r="284" spans="1:9" x14ac:dyDescent="0.25">
      <c r="A284" s="8">
        <v>283</v>
      </c>
      <c r="B284" s="9">
        <v>45546</v>
      </c>
      <c r="C284" s="5">
        <v>1</v>
      </c>
      <c r="D284" s="5">
        <v>4</v>
      </c>
      <c r="E284" s="8" t="str">
        <f>_xlfn.XLOOKUP('Base N'!$D284,Produits!A:A,Produits!B:B)</f>
        <v>Road_bike1000</v>
      </c>
      <c r="F284" s="8">
        <v>1</v>
      </c>
      <c r="G284" s="12">
        <f>_xlfn.XLOOKUP('Base N'!$D284,Produits!A:A,Produits!G:G)</f>
        <v>3700</v>
      </c>
      <c r="H284" s="10"/>
      <c r="I284" s="13">
        <f>data_N[[#This Row],[quantité]]*data_N[[#This Row],[prix_de_vente_unitaire]]*(1-data_N[[#This Row],[discount]])</f>
        <v>3700</v>
      </c>
    </row>
    <row r="285" spans="1:9" x14ac:dyDescent="0.25">
      <c r="A285" s="8">
        <v>284</v>
      </c>
      <c r="B285" s="9">
        <v>45547</v>
      </c>
      <c r="C285" s="5">
        <v>1</v>
      </c>
      <c r="D285" s="5">
        <v>2</v>
      </c>
      <c r="E285" s="8" t="str">
        <f>_xlfn.XLOOKUP('Base N'!$D285,Produits!A:A,Produits!B:B)</f>
        <v>E_bike1001</v>
      </c>
      <c r="F285" s="8">
        <v>1</v>
      </c>
      <c r="G285" s="12">
        <f>_xlfn.XLOOKUP('Base N'!$D285,Produits!A:A,Produits!G:G)</f>
        <v>7800</v>
      </c>
      <c r="H285" s="10"/>
      <c r="I285" s="13">
        <f>data_N[[#This Row],[quantité]]*data_N[[#This Row],[prix_de_vente_unitaire]]*(1-data_N[[#This Row],[discount]])</f>
        <v>7800</v>
      </c>
    </row>
    <row r="286" spans="1:9" x14ac:dyDescent="0.25">
      <c r="A286" s="8">
        <v>285</v>
      </c>
      <c r="B286" s="9">
        <v>45547</v>
      </c>
      <c r="C286" s="5">
        <v>1</v>
      </c>
      <c r="D286" s="5">
        <v>10</v>
      </c>
      <c r="E286" s="8" t="str">
        <f>_xlfn.XLOOKUP('Base N'!$D286,Produits!A:A,Produits!B:B)</f>
        <v>VTT1001</v>
      </c>
      <c r="F286" s="8">
        <v>1</v>
      </c>
      <c r="G286" s="12">
        <f>_xlfn.XLOOKUP('Base N'!$D286,Produits!A:A,Produits!G:G)</f>
        <v>2700</v>
      </c>
      <c r="H286" s="10"/>
      <c r="I286" s="13">
        <f>data_N[[#This Row],[quantité]]*data_N[[#This Row],[prix_de_vente_unitaire]]*(1-data_N[[#This Row],[discount]])</f>
        <v>2700</v>
      </c>
    </row>
    <row r="287" spans="1:9" x14ac:dyDescent="0.25">
      <c r="A287" s="8">
        <v>286</v>
      </c>
      <c r="B287" s="9">
        <v>45548</v>
      </c>
      <c r="C287" s="5">
        <v>1</v>
      </c>
      <c r="D287" s="5">
        <v>10</v>
      </c>
      <c r="E287" s="8" t="str">
        <f>_xlfn.XLOOKUP('Base N'!$D287,Produits!A:A,Produits!B:B)</f>
        <v>VTT1001</v>
      </c>
      <c r="F287" s="8">
        <v>1</v>
      </c>
      <c r="G287" s="12">
        <f>_xlfn.XLOOKUP('Base N'!$D287,Produits!A:A,Produits!G:G)</f>
        <v>2700</v>
      </c>
      <c r="H287" s="10"/>
      <c r="I287" s="13">
        <f>data_N[[#This Row],[quantité]]*data_N[[#This Row],[prix_de_vente_unitaire]]*(1-data_N[[#This Row],[discount]])</f>
        <v>2700</v>
      </c>
    </row>
    <row r="288" spans="1:9" x14ac:dyDescent="0.25">
      <c r="A288" s="8">
        <v>287</v>
      </c>
      <c r="B288" s="9">
        <v>45549</v>
      </c>
      <c r="C288" s="5">
        <v>4</v>
      </c>
      <c r="D288" s="5">
        <v>4</v>
      </c>
      <c r="E288" s="8" t="str">
        <f>_xlfn.XLOOKUP('Base N'!$D288,Produits!A:A,Produits!B:B)</f>
        <v>Road_bike1000</v>
      </c>
      <c r="F288" s="8">
        <v>1</v>
      </c>
      <c r="G288" s="12">
        <f>_xlfn.XLOOKUP('Base N'!$D288,Produits!A:A,Produits!G:G)</f>
        <v>3700</v>
      </c>
      <c r="H288" s="10"/>
      <c r="I288" s="13">
        <f>data_N[[#This Row],[quantité]]*data_N[[#This Row],[prix_de_vente_unitaire]]*(1-data_N[[#This Row],[discount]])</f>
        <v>3700</v>
      </c>
    </row>
    <row r="289" spans="1:9" x14ac:dyDescent="0.25">
      <c r="A289" s="8">
        <v>288</v>
      </c>
      <c r="B289" s="9">
        <v>45549</v>
      </c>
      <c r="C289" s="5">
        <v>4</v>
      </c>
      <c r="D289" s="5">
        <v>14</v>
      </c>
      <c r="E289" s="8" t="str">
        <f>_xlfn.XLOOKUP('Base N'!$D289,Produits!A:A,Produits!B:B)</f>
        <v>VTT1005</v>
      </c>
      <c r="F289" s="8">
        <v>1</v>
      </c>
      <c r="G289" s="12">
        <f>_xlfn.XLOOKUP('Base N'!$D289,Produits!A:A,Produits!G:G)</f>
        <v>2700</v>
      </c>
      <c r="H289" s="10"/>
      <c r="I289" s="13">
        <f>data_N[[#This Row],[quantité]]*data_N[[#This Row],[prix_de_vente_unitaire]]*(1-data_N[[#This Row],[discount]])</f>
        <v>2700</v>
      </c>
    </row>
    <row r="290" spans="1:9" x14ac:dyDescent="0.25">
      <c r="A290" s="8">
        <v>289</v>
      </c>
      <c r="B290" s="9">
        <v>45550</v>
      </c>
      <c r="C290" s="5">
        <v>6</v>
      </c>
      <c r="D290" s="5">
        <v>16</v>
      </c>
      <c r="E290" s="8" t="str">
        <f>_xlfn.XLOOKUP('Base N'!$D290,Produits!A:A,Produits!B:B)</f>
        <v>VTC1001</v>
      </c>
      <c r="F290" s="8">
        <v>1</v>
      </c>
      <c r="G290" s="12">
        <f>_xlfn.XLOOKUP('Base N'!$D290,Produits!A:A,Produits!G:G)</f>
        <v>990</v>
      </c>
      <c r="H290" s="10"/>
      <c r="I290" s="13">
        <f>data_N[[#This Row],[quantité]]*data_N[[#This Row],[prix_de_vente_unitaire]]*(1-data_N[[#This Row],[discount]])</f>
        <v>990</v>
      </c>
    </row>
    <row r="291" spans="1:9" x14ac:dyDescent="0.25">
      <c r="A291" s="8">
        <v>290</v>
      </c>
      <c r="B291" s="9">
        <v>45552</v>
      </c>
      <c r="C291" s="5">
        <v>5</v>
      </c>
      <c r="D291" s="5">
        <v>16</v>
      </c>
      <c r="E291" s="8" t="str">
        <f>_xlfn.XLOOKUP('Base N'!$D291,Produits!A:A,Produits!B:B)</f>
        <v>VTC1001</v>
      </c>
      <c r="F291" s="8">
        <v>1</v>
      </c>
      <c r="G291" s="12">
        <f>_xlfn.XLOOKUP('Base N'!$D291,Produits!A:A,Produits!G:G)</f>
        <v>990</v>
      </c>
      <c r="H291" s="10"/>
      <c r="I291" s="13">
        <f>data_N[[#This Row],[quantité]]*data_N[[#This Row],[prix_de_vente_unitaire]]*(1-data_N[[#This Row],[discount]])</f>
        <v>990</v>
      </c>
    </row>
    <row r="292" spans="1:9" x14ac:dyDescent="0.25">
      <c r="A292" s="8">
        <v>291</v>
      </c>
      <c r="B292" s="9">
        <v>45554</v>
      </c>
      <c r="C292" s="5">
        <v>5</v>
      </c>
      <c r="D292" s="5">
        <v>3</v>
      </c>
      <c r="E292" s="8" t="str">
        <f>_xlfn.XLOOKUP('Base N'!$D292,Produits!A:A,Produits!B:B)</f>
        <v>E_bike1002</v>
      </c>
      <c r="F292" s="8">
        <v>1</v>
      </c>
      <c r="G292" s="12">
        <f>_xlfn.XLOOKUP('Base N'!$D292,Produits!A:A,Produits!G:G)</f>
        <v>7700</v>
      </c>
      <c r="H292" s="10"/>
      <c r="I292" s="13">
        <f>data_N[[#This Row],[quantité]]*data_N[[#This Row],[prix_de_vente_unitaire]]*(1-data_N[[#This Row],[discount]])</f>
        <v>7700</v>
      </c>
    </row>
    <row r="293" spans="1:9" x14ac:dyDescent="0.25">
      <c r="A293" s="8">
        <v>292</v>
      </c>
      <c r="B293" s="9">
        <v>45555</v>
      </c>
      <c r="C293" s="5">
        <v>6</v>
      </c>
      <c r="D293" s="5">
        <v>13</v>
      </c>
      <c r="E293" s="8" t="str">
        <f>_xlfn.XLOOKUP('Base N'!$D293,Produits!A:A,Produits!B:B)</f>
        <v>VTT1004</v>
      </c>
      <c r="F293" s="8">
        <v>1</v>
      </c>
      <c r="G293" s="12">
        <f>_xlfn.XLOOKUP('Base N'!$D293,Produits!A:A,Produits!G:G)</f>
        <v>2700</v>
      </c>
      <c r="H293" s="10"/>
      <c r="I293" s="13">
        <f>data_N[[#This Row],[quantité]]*data_N[[#This Row],[prix_de_vente_unitaire]]*(1-data_N[[#This Row],[discount]])</f>
        <v>2700</v>
      </c>
    </row>
    <row r="294" spans="1:9" x14ac:dyDescent="0.25">
      <c r="A294" s="8">
        <v>293</v>
      </c>
      <c r="B294" s="9">
        <v>45559</v>
      </c>
      <c r="C294" s="5">
        <v>2</v>
      </c>
      <c r="D294" s="5">
        <v>5</v>
      </c>
      <c r="E294" s="8" t="str">
        <f>_xlfn.XLOOKUP('Base N'!$D294,Produits!A:A,Produits!B:B)</f>
        <v>Road_bike1001</v>
      </c>
      <c r="F294" s="8">
        <v>1</v>
      </c>
      <c r="G294" s="12">
        <f>_xlfn.XLOOKUP('Base N'!$D294,Produits!A:A,Produits!G:G)</f>
        <v>3900</v>
      </c>
      <c r="H294" s="10"/>
      <c r="I294" s="13">
        <f>data_N[[#This Row],[quantité]]*data_N[[#This Row],[prix_de_vente_unitaire]]*(1-data_N[[#This Row],[discount]])</f>
        <v>3900</v>
      </c>
    </row>
    <row r="295" spans="1:9" x14ac:dyDescent="0.25">
      <c r="A295" s="8">
        <v>294</v>
      </c>
      <c r="B295" s="9">
        <v>45559</v>
      </c>
      <c r="C295" s="5">
        <v>2</v>
      </c>
      <c r="D295" s="5">
        <v>17</v>
      </c>
      <c r="E295" s="8" t="str">
        <f>_xlfn.XLOOKUP('Base N'!$D295,Produits!A:A,Produits!B:B)</f>
        <v>VTC1002</v>
      </c>
      <c r="F295" s="8">
        <v>1</v>
      </c>
      <c r="G295" s="12">
        <f>_xlfn.XLOOKUP('Base N'!$D295,Produits!A:A,Produits!G:G)</f>
        <v>990</v>
      </c>
      <c r="H295" s="10"/>
      <c r="I295" s="13">
        <f>data_N[[#This Row],[quantité]]*data_N[[#This Row],[prix_de_vente_unitaire]]*(1-data_N[[#This Row],[discount]])</f>
        <v>990</v>
      </c>
    </row>
    <row r="296" spans="1:9" x14ac:dyDescent="0.25">
      <c r="A296" s="8">
        <v>295</v>
      </c>
      <c r="B296" s="9">
        <v>45560</v>
      </c>
      <c r="C296" s="5">
        <v>1</v>
      </c>
      <c r="D296" s="5">
        <v>13</v>
      </c>
      <c r="E296" s="8" t="str">
        <f>_xlfn.XLOOKUP('Base N'!$D296,Produits!A:A,Produits!B:B)</f>
        <v>VTT1004</v>
      </c>
      <c r="F296" s="8">
        <v>1</v>
      </c>
      <c r="G296" s="12">
        <f>_xlfn.XLOOKUP('Base N'!$D296,Produits!A:A,Produits!G:G)</f>
        <v>2700</v>
      </c>
      <c r="H296" s="10"/>
      <c r="I296" s="13">
        <f>data_N[[#This Row],[quantité]]*data_N[[#This Row],[prix_de_vente_unitaire]]*(1-data_N[[#This Row],[discount]])</f>
        <v>2700</v>
      </c>
    </row>
    <row r="297" spans="1:9" x14ac:dyDescent="0.25">
      <c r="A297" s="8">
        <v>296</v>
      </c>
      <c r="B297" s="9">
        <v>45560</v>
      </c>
      <c r="C297" s="5">
        <v>6</v>
      </c>
      <c r="D297" s="5">
        <v>9</v>
      </c>
      <c r="E297" s="8" t="str">
        <f>_xlfn.XLOOKUP('Base N'!$D297,Produits!A:A,Produits!B:B)</f>
        <v>VTT1000</v>
      </c>
      <c r="F297" s="8">
        <v>1</v>
      </c>
      <c r="G297" s="12">
        <f>_xlfn.XLOOKUP('Base N'!$D297,Produits!A:A,Produits!G:G)</f>
        <v>2650</v>
      </c>
      <c r="H297" s="10"/>
      <c r="I297" s="13">
        <f>data_N[[#This Row],[quantité]]*data_N[[#This Row],[prix_de_vente_unitaire]]*(1-data_N[[#This Row],[discount]])</f>
        <v>2650</v>
      </c>
    </row>
    <row r="298" spans="1:9" x14ac:dyDescent="0.25">
      <c r="A298" s="8">
        <v>297</v>
      </c>
      <c r="B298" s="9">
        <v>45561</v>
      </c>
      <c r="C298" s="5">
        <v>6</v>
      </c>
      <c r="D298" s="5">
        <v>5</v>
      </c>
      <c r="E298" s="8" t="str">
        <f>_xlfn.XLOOKUP('Base N'!$D298,Produits!A:A,Produits!B:B)</f>
        <v>Road_bike1001</v>
      </c>
      <c r="F298" s="8">
        <v>1</v>
      </c>
      <c r="G298" s="12">
        <f>_xlfn.XLOOKUP('Base N'!$D298,Produits!A:A,Produits!G:G)</f>
        <v>3900</v>
      </c>
      <c r="H298" s="10"/>
      <c r="I298" s="13">
        <f>data_N[[#This Row],[quantité]]*data_N[[#This Row],[prix_de_vente_unitaire]]*(1-data_N[[#This Row],[discount]])</f>
        <v>3900</v>
      </c>
    </row>
    <row r="299" spans="1:9" x14ac:dyDescent="0.25">
      <c r="A299" s="8">
        <v>298</v>
      </c>
      <c r="B299" s="9">
        <v>45562</v>
      </c>
      <c r="C299" s="5">
        <v>6</v>
      </c>
      <c r="D299" s="5">
        <v>8</v>
      </c>
      <c r="E299" s="8" t="str">
        <f>_xlfn.XLOOKUP('Base N'!$D299,Produits!A:A,Produits!B:B)</f>
        <v>Road_bike1004</v>
      </c>
      <c r="F299" s="8">
        <v>1</v>
      </c>
      <c r="G299" s="12">
        <f>_xlfn.XLOOKUP('Base N'!$D299,Produits!A:A,Produits!G:G)</f>
        <v>3900</v>
      </c>
      <c r="H299" s="10"/>
      <c r="I299" s="13">
        <f>data_N[[#This Row],[quantité]]*data_N[[#This Row],[prix_de_vente_unitaire]]*(1-data_N[[#This Row],[discount]])</f>
        <v>3900</v>
      </c>
    </row>
    <row r="300" spans="1:9" x14ac:dyDescent="0.25">
      <c r="A300" s="8">
        <v>299</v>
      </c>
      <c r="B300" s="9">
        <v>45563</v>
      </c>
      <c r="C300" s="5">
        <v>2</v>
      </c>
      <c r="D300" s="5">
        <v>16</v>
      </c>
      <c r="E300" s="8" t="str">
        <f>_xlfn.XLOOKUP('Base N'!$D300,Produits!A:A,Produits!B:B)</f>
        <v>VTC1001</v>
      </c>
      <c r="F300" s="8">
        <v>1</v>
      </c>
      <c r="G300" s="12">
        <f>_xlfn.XLOOKUP('Base N'!$D300,Produits!A:A,Produits!G:G)</f>
        <v>990</v>
      </c>
      <c r="H300" s="10"/>
      <c r="I300" s="13">
        <f>data_N[[#This Row],[quantité]]*data_N[[#This Row],[prix_de_vente_unitaire]]*(1-data_N[[#This Row],[discount]])</f>
        <v>990</v>
      </c>
    </row>
    <row r="301" spans="1:9" x14ac:dyDescent="0.25">
      <c r="A301" s="8">
        <v>300</v>
      </c>
      <c r="B301" s="9">
        <v>45564</v>
      </c>
      <c r="C301" s="5">
        <v>5</v>
      </c>
      <c r="D301" s="5">
        <v>14</v>
      </c>
      <c r="E301" s="8" t="str">
        <f>_xlfn.XLOOKUP('Base N'!$D301,Produits!A:A,Produits!B:B)</f>
        <v>VTT1005</v>
      </c>
      <c r="F301" s="8">
        <v>1</v>
      </c>
      <c r="G301" s="12">
        <f>_xlfn.XLOOKUP('Base N'!$D301,Produits!A:A,Produits!G:G)</f>
        <v>2700</v>
      </c>
      <c r="H301" s="10"/>
      <c r="I301" s="13">
        <f>data_N[[#This Row],[quantité]]*data_N[[#This Row],[prix_de_vente_unitaire]]*(1-data_N[[#This Row],[discount]])</f>
        <v>2700</v>
      </c>
    </row>
    <row r="302" spans="1:9" x14ac:dyDescent="0.25">
      <c r="A302" s="8">
        <v>301</v>
      </c>
      <c r="B302" s="9">
        <v>45565</v>
      </c>
      <c r="C302" s="5">
        <v>1</v>
      </c>
      <c r="D302" s="5">
        <v>4</v>
      </c>
      <c r="E302" s="8" t="str">
        <f>_xlfn.XLOOKUP('Base N'!$D302,Produits!A:A,Produits!B:B)</f>
        <v>Road_bike1000</v>
      </c>
      <c r="F302" s="8">
        <v>1</v>
      </c>
      <c r="G302" s="12">
        <f>_xlfn.XLOOKUP('Base N'!$D302,Produits!A:A,Produits!G:G)</f>
        <v>3700</v>
      </c>
      <c r="H302" s="10"/>
      <c r="I302" s="13">
        <f>data_N[[#This Row],[quantité]]*data_N[[#This Row],[prix_de_vente_unitaire]]*(1-data_N[[#This Row],[discount]])</f>
        <v>3700</v>
      </c>
    </row>
    <row r="303" spans="1:9" x14ac:dyDescent="0.25">
      <c r="A303" s="8">
        <v>302</v>
      </c>
      <c r="B303" s="9">
        <v>45566</v>
      </c>
      <c r="C303" s="5">
        <v>6</v>
      </c>
      <c r="D303" s="5">
        <v>13</v>
      </c>
      <c r="E303" s="8" t="str">
        <f>_xlfn.XLOOKUP('Base N'!$D303,Produits!A:A,Produits!B:B)</f>
        <v>VTT1004</v>
      </c>
      <c r="F303" s="8">
        <v>1</v>
      </c>
      <c r="G303" s="12">
        <f>_xlfn.XLOOKUP('Base N'!$D303,Produits!A:A,Produits!G:G)</f>
        <v>2700</v>
      </c>
      <c r="H303" s="10"/>
      <c r="I303" s="13">
        <f>data_N[[#This Row],[quantité]]*data_N[[#This Row],[prix_de_vente_unitaire]]*(1-data_N[[#This Row],[discount]])</f>
        <v>2700</v>
      </c>
    </row>
    <row r="304" spans="1:9" x14ac:dyDescent="0.25">
      <c r="A304" s="8">
        <v>303</v>
      </c>
      <c r="B304" s="9">
        <v>45567</v>
      </c>
      <c r="C304" s="5">
        <v>6</v>
      </c>
      <c r="D304" s="5">
        <v>16</v>
      </c>
      <c r="E304" s="8" t="str">
        <f>_xlfn.XLOOKUP('Base N'!$D304,Produits!A:A,Produits!B:B)</f>
        <v>VTC1001</v>
      </c>
      <c r="F304" s="8">
        <v>1</v>
      </c>
      <c r="G304" s="12">
        <f>_xlfn.XLOOKUP('Base N'!$D304,Produits!A:A,Produits!G:G)</f>
        <v>990</v>
      </c>
      <c r="H304" s="10"/>
      <c r="I304" s="13">
        <f>data_N[[#This Row],[quantité]]*data_N[[#This Row],[prix_de_vente_unitaire]]*(1-data_N[[#This Row],[discount]])</f>
        <v>990</v>
      </c>
    </row>
    <row r="305" spans="1:9" x14ac:dyDescent="0.25">
      <c r="A305" s="8">
        <v>304</v>
      </c>
      <c r="B305" s="9">
        <v>45567</v>
      </c>
      <c r="C305" s="5">
        <v>5</v>
      </c>
      <c r="D305" s="5">
        <v>5</v>
      </c>
      <c r="E305" s="8" t="str">
        <f>_xlfn.XLOOKUP('Base N'!$D305,Produits!A:A,Produits!B:B)</f>
        <v>Road_bike1001</v>
      </c>
      <c r="F305" s="8">
        <v>1</v>
      </c>
      <c r="G305" s="12">
        <f>_xlfn.XLOOKUP('Base N'!$D305,Produits!A:A,Produits!G:G)</f>
        <v>3900</v>
      </c>
      <c r="H305" s="10"/>
      <c r="I305" s="13">
        <f>data_N[[#This Row],[quantité]]*data_N[[#This Row],[prix_de_vente_unitaire]]*(1-data_N[[#This Row],[discount]])</f>
        <v>3900</v>
      </c>
    </row>
    <row r="306" spans="1:9" x14ac:dyDescent="0.25">
      <c r="A306" s="8">
        <v>305</v>
      </c>
      <c r="B306" s="9">
        <v>45570</v>
      </c>
      <c r="C306" s="5">
        <v>4</v>
      </c>
      <c r="D306" s="5">
        <v>8</v>
      </c>
      <c r="E306" s="8" t="str">
        <f>_xlfn.XLOOKUP('Base N'!$D306,Produits!A:A,Produits!B:B)</f>
        <v>Road_bike1004</v>
      </c>
      <c r="F306" s="8">
        <v>1</v>
      </c>
      <c r="G306" s="12">
        <f>_xlfn.XLOOKUP('Base N'!$D306,Produits!A:A,Produits!G:G)</f>
        <v>3900</v>
      </c>
      <c r="H306" s="10"/>
      <c r="I306" s="13">
        <f>data_N[[#This Row],[quantité]]*data_N[[#This Row],[prix_de_vente_unitaire]]*(1-data_N[[#This Row],[discount]])</f>
        <v>3900</v>
      </c>
    </row>
    <row r="307" spans="1:9" x14ac:dyDescent="0.25">
      <c r="A307" s="8">
        <v>306</v>
      </c>
      <c r="B307" s="9">
        <v>45571</v>
      </c>
      <c r="C307" s="5">
        <v>1</v>
      </c>
      <c r="D307" s="5">
        <v>8</v>
      </c>
      <c r="E307" s="8" t="str">
        <f>_xlfn.XLOOKUP('Base N'!$D307,Produits!A:A,Produits!B:B)</f>
        <v>Road_bike1004</v>
      </c>
      <c r="F307" s="8">
        <v>1</v>
      </c>
      <c r="G307" s="12">
        <f>_xlfn.XLOOKUP('Base N'!$D307,Produits!A:A,Produits!G:G)</f>
        <v>3900</v>
      </c>
      <c r="H307" s="10"/>
      <c r="I307" s="13">
        <f>data_N[[#This Row],[quantité]]*data_N[[#This Row],[prix_de_vente_unitaire]]*(1-data_N[[#This Row],[discount]])</f>
        <v>3900</v>
      </c>
    </row>
    <row r="308" spans="1:9" x14ac:dyDescent="0.25">
      <c r="A308" s="8">
        <v>307</v>
      </c>
      <c r="B308" s="9">
        <v>45571</v>
      </c>
      <c r="C308" s="5">
        <v>6</v>
      </c>
      <c r="D308" s="5">
        <v>14</v>
      </c>
      <c r="E308" s="8" t="str">
        <f>_xlfn.XLOOKUP('Base N'!$D308,Produits!A:A,Produits!B:B)</f>
        <v>VTT1005</v>
      </c>
      <c r="F308" s="8">
        <v>1</v>
      </c>
      <c r="G308" s="12">
        <f>_xlfn.XLOOKUP('Base N'!$D308,Produits!A:A,Produits!G:G)</f>
        <v>2700</v>
      </c>
      <c r="H308" s="10"/>
      <c r="I308" s="13">
        <f>data_N[[#This Row],[quantité]]*data_N[[#This Row],[prix_de_vente_unitaire]]*(1-data_N[[#This Row],[discount]])</f>
        <v>2700</v>
      </c>
    </row>
    <row r="309" spans="1:9" x14ac:dyDescent="0.25">
      <c r="A309" s="8">
        <v>308</v>
      </c>
      <c r="B309" s="9">
        <v>45572</v>
      </c>
      <c r="C309" s="5">
        <v>2</v>
      </c>
      <c r="D309" s="5">
        <v>12</v>
      </c>
      <c r="E309" s="8" t="str">
        <f>_xlfn.XLOOKUP('Base N'!$D309,Produits!A:A,Produits!B:B)</f>
        <v>VTT1003</v>
      </c>
      <c r="F309" s="8">
        <v>1</v>
      </c>
      <c r="G309" s="12">
        <f>_xlfn.XLOOKUP('Base N'!$D309,Produits!A:A,Produits!G:G)</f>
        <v>2700</v>
      </c>
      <c r="H309" s="10"/>
      <c r="I309" s="13">
        <f>data_N[[#This Row],[quantité]]*data_N[[#This Row],[prix_de_vente_unitaire]]*(1-data_N[[#This Row],[discount]])</f>
        <v>2700</v>
      </c>
    </row>
    <row r="310" spans="1:9" x14ac:dyDescent="0.25">
      <c r="A310" s="8">
        <v>309</v>
      </c>
      <c r="B310" s="9">
        <v>45573</v>
      </c>
      <c r="C310" s="5">
        <v>4</v>
      </c>
      <c r="D310" s="5">
        <v>10</v>
      </c>
      <c r="E310" s="8" t="str">
        <f>_xlfn.XLOOKUP('Base N'!$D310,Produits!A:A,Produits!B:B)</f>
        <v>VTT1001</v>
      </c>
      <c r="F310" s="8">
        <v>1</v>
      </c>
      <c r="G310" s="12">
        <f>_xlfn.XLOOKUP('Base N'!$D310,Produits!A:A,Produits!G:G)</f>
        <v>2700</v>
      </c>
      <c r="H310" s="10"/>
      <c r="I310" s="13">
        <f>data_N[[#This Row],[quantité]]*data_N[[#This Row],[prix_de_vente_unitaire]]*(1-data_N[[#This Row],[discount]])</f>
        <v>2700</v>
      </c>
    </row>
    <row r="311" spans="1:9" x14ac:dyDescent="0.25">
      <c r="A311" s="8">
        <v>310</v>
      </c>
      <c r="B311" s="9">
        <v>45573</v>
      </c>
      <c r="C311" s="5">
        <v>6</v>
      </c>
      <c r="D311" s="5">
        <v>4</v>
      </c>
      <c r="E311" s="8" t="str">
        <f>_xlfn.XLOOKUP('Base N'!$D311,Produits!A:A,Produits!B:B)</f>
        <v>Road_bike1000</v>
      </c>
      <c r="F311" s="8">
        <v>1</v>
      </c>
      <c r="G311" s="12">
        <f>_xlfn.XLOOKUP('Base N'!$D311,Produits!A:A,Produits!G:G)</f>
        <v>3700</v>
      </c>
      <c r="H311" s="10"/>
      <c r="I311" s="13">
        <f>data_N[[#This Row],[quantité]]*data_N[[#This Row],[prix_de_vente_unitaire]]*(1-data_N[[#This Row],[discount]])</f>
        <v>3700</v>
      </c>
    </row>
    <row r="312" spans="1:9" x14ac:dyDescent="0.25">
      <c r="A312" s="8">
        <v>311</v>
      </c>
      <c r="B312" s="9">
        <v>45574</v>
      </c>
      <c r="C312" s="5">
        <v>5</v>
      </c>
      <c r="D312" s="5">
        <v>13</v>
      </c>
      <c r="E312" s="8" t="str">
        <f>_xlfn.XLOOKUP('Base N'!$D312,Produits!A:A,Produits!B:B)</f>
        <v>VTT1004</v>
      </c>
      <c r="F312" s="8">
        <v>1</v>
      </c>
      <c r="G312" s="12">
        <f>_xlfn.XLOOKUP('Base N'!$D312,Produits!A:A,Produits!G:G)</f>
        <v>2700</v>
      </c>
      <c r="H312" s="10"/>
      <c r="I312" s="13">
        <f>data_N[[#This Row],[quantité]]*data_N[[#This Row],[prix_de_vente_unitaire]]*(1-data_N[[#This Row],[discount]])</f>
        <v>2700</v>
      </c>
    </row>
    <row r="313" spans="1:9" x14ac:dyDescent="0.25">
      <c r="A313" s="8">
        <v>312</v>
      </c>
      <c r="B313" s="9">
        <v>45575</v>
      </c>
      <c r="C313" s="5">
        <v>4</v>
      </c>
      <c r="D313" s="5">
        <v>9</v>
      </c>
      <c r="E313" s="8" t="str">
        <f>_xlfn.XLOOKUP('Base N'!$D313,Produits!A:A,Produits!B:B)</f>
        <v>VTT1000</v>
      </c>
      <c r="F313" s="8">
        <v>1</v>
      </c>
      <c r="G313" s="12">
        <f>_xlfn.XLOOKUP('Base N'!$D313,Produits!A:A,Produits!G:G)</f>
        <v>2650</v>
      </c>
      <c r="H313" s="10"/>
      <c r="I313" s="13">
        <f>data_N[[#This Row],[quantité]]*data_N[[#This Row],[prix_de_vente_unitaire]]*(1-data_N[[#This Row],[discount]])</f>
        <v>2650</v>
      </c>
    </row>
    <row r="314" spans="1:9" x14ac:dyDescent="0.25">
      <c r="A314" s="8">
        <v>313</v>
      </c>
      <c r="B314" s="9">
        <v>45575</v>
      </c>
      <c r="C314" s="5">
        <v>6</v>
      </c>
      <c r="D314" s="5">
        <v>12</v>
      </c>
      <c r="E314" s="8" t="str">
        <f>_xlfn.XLOOKUP('Base N'!$D314,Produits!A:A,Produits!B:B)</f>
        <v>VTT1003</v>
      </c>
      <c r="F314" s="8">
        <v>1</v>
      </c>
      <c r="G314" s="12">
        <f>_xlfn.XLOOKUP('Base N'!$D314,Produits!A:A,Produits!G:G)</f>
        <v>2700</v>
      </c>
      <c r="H314" s="10"/>
      <c r="I314" s="13">
        <f>data_N[[#This Row],[quantité]]*data_N[[#This Row],[prix_de_vente_unitaire]]*(1-data_N[[#This Row],[discount]])</f>
        <v>2700</v>
      </c>
    </row>
    <row r="315" spans="1:9" x14ac:dyDescent="0.25">
      <c r="A315" s="8">
        <v>314</v>
      </c>
      <c r="B315" s="9">
        <v>45575</v>
      </c>
      <c r="C315" s="5">
        <v>4</v>
      </c>
      <c r="D315" s="5">
        <v>8</v>
      </c>
      <c r="E315" s="8" t="str">
        <f>_xlfn.XLOOKUP('Base N'!$D315,Produits!A:A,Produits!B:B)</f>
        <v>Road_bike1004</v>
      </c>
      <c r="F315" s="8">
        <v>1</v>
      </c>
      <c r="G315" s="12">
        <f>_xlfn.XLOOKUP('Base N'!$D315,Produits!A:A,Produits!G:G)</f>
        <v>3900</v>
      </c>
      <c r="H315" s="10"/>
      <c r="I315" s="13">
        <f>data_N[[#This Row],[quantité]]*data_N[[#This Row],[prix_de_vente_unitaire]]*(1-data_N[[#This Row],[discount]])</f>
        <v>3900</v>
      </c>
    </row>
    <row r="316" spans="1:9" x14ac:dyDescent="0.25">
      <c r="A316" s="8">
        <v>315</v>
      </c>
      <c r="B316" s="9">
        <v>45575</v>
      </c>
      <c r="C316" s="5">
        <v>6</v>
      </c>
      <c r="D316" s="5">
        <v>2</v>
      </c>
      <c r="E316" s="8" t="str">
        <f>_xlfn.XLOOKUP('Base N'!$D316,Produits!A:A,Produits!B:B)</f>
        <v>E_bike1001</v>
      </c>
      <c r="F316" s="8">
        <v>1</v>
      </c>
      <c r="G316" s="12">
        <f>_xlfn.XLOOKUP('Base N'!$D316,Produits!A:A,Produits!G:G)</f>
        <v>7800</v>
      </c>
      <c r="H316" s="10"/>
      <c r="I316" s="13">
        <f>data_N[[#This Row],[quantité]]*data_N[[#This Row],[prix_de_vente_unitaire]]*(1-data_N[[#This Row],[discount]])</f>
        <v>7800</v>
      </c>
    </row>
    <row r="317" spans="1:9" x14ac:dyDescent="0.25">
      <c r="A317" s="8">
        <v>316</v>
      </c>
      <c r="B317" s="9">
        <v>45575</v>
      </c>
      <c r="C317" s="5">
        <v>6</v>
      </c>
      <c r="D317" s="5">
        <v>9</v>
      </c>
      <c r="E317" s="8" t="str">
        <f>_xlfn.XLOOKUP('Base N'!$D317,Produits!A:A,Produits!B:B)</f>
        <v>VTT1000</v>
      </c>
      <c r="F317" s="8">
        <v>1</v>
      </c>
      <c r="G317" s="12">
        <f>_xlfn.XLOOKUP('Base N'!$D317,Produits!A:A,Produits!G:G)</f>
        <v>2650</v>
      </c>
      <c r="H317" s="10"/>
      <c r="I317" s="13">
        <f>data_N[[#This Row],[quantité]]*data_N[[#This Row],[prix_de_vente_unitaire]]*(1-data_N[[#This Row],[discount]])</f>
        <v>2650</v>
      </c>
    </row>
    <row r="318" spans="1:9" x14ac:dyDescent="0.25">
      <c r="A318" s="8">
        <v>317</v>
      </c>
      <c r="B318" s="9">
        <v>45578</v>
      </c>
      <c r="C318" s="5">
        <v>3</v>
      </c>
      <c r="D318" s="5">
        <v>8</v>
      </c>
      <c r="E318" s="8" t="str">
        <f>_xlfn.XLOOKUP('Base N'!$D318,Produits!A:A,Produits!B:B)</f>
        <v>Road_bike1004</v>
      </c>
      <c r="F318" s="8">
        <v>1</v>
      </c>
      <c r="G318" s="12">
        <f>_xlfn.XLOOKUP('Base N'!$D318,Produits!A:A,Produits!G:G)</f>
        <v>3900</v>
      </c>
      <c r="H318" s="10"/>
      <c r="I318" s="13">
        <f>data_N[[#This Row],[quantité]]*data_N[[#This Row],[prix_de_vente_unitaire]]*(1-data_N[[#This Row],[discount]])</f>
        <v>3900</v>
      </c>
    </row>
    <row r="319" spans="1:9" x14ac:dyDescent="0.25">
      <c r="A319" s="8">
        <v>318</v>
      </c>
      <c r="B319" s="9">
        <v>45579</v>
      </c>
      <c r="C319" s="5">
        <v>6</v>
      </c>
      <c r="D319" s="5">
        <v>2</v>
      </c>
      <c r="E319" s="8" t="str">
        <f>_xlfn.XLOOKUP('Base N'!$D319,Produits!A:A,Produits!B:B)</f>
        <v>E_bike1001</v>
      </c>
      <c r="F319" s="8">
        <v>1</v>
      </c>
      <c r="G319" s="12">
        <f>_xlfn.XLOOKUP('Base N'!$D319,Produits!A:A,Produits!G:G)</f>
        <v>7800</v>
      </c>
      <c r="H319" s="10"/>
      <c r="I319" s="13">
        <f>data_N[[#This Row],[quantité]]*data_N[[#This Row],[prix_de_vente_unitaire]]*(1-data_N[[#This Row],[discount]])</f>
        <v>7800</v>
      </c>
    </row>
    <row r="320" spans="1:9" x14ac:dyDescent="0.25">
      <c r="A320" s="8">
        <v>319</v>
      </c>
      <c r="B320" s="9">
        <v>45580</v>
      </c>
      <c r="C320" s="5">
        <v>6</v>
      </c>
      <c r="D320" s="5">
        <v>4</v>
      </c>
      <c r="E320" s="8" t="str">
        <f>_xlfn.XLOOKUP('Base N'!$D320,Produits!A:A,Produits!B:B)</f>
        <v>Road_bike1000</v>
      </c>
      <c r="F320" s="8">
        <v>1</v>
      </c>
      <c r="G320" s="12">
        <f>_xlfn.XLOOKUP('Base N'!$D320,Produits!A:A,Produits!G:G)</f>
        <v>3700</v>
      </c>
      <c r="H320" s="10"/>
      <c r="I320" s="13">
        <f>data_N[[#This Row],[quantité]]*data_N[[#This Row],[prix_de_vente_unitaire]]*(1-data_N[[#This Row],[discount]])</f>
        <v>3700</v>
      </c>
    </row>
    <row r="321" spans="1:9" x14ac:dyDescent="0.25">
      <c r="A321" s="8">
        <v>320</v>
      </c>
      <c r="B321" s="9">
        <v>45584</v>
      </c>
      <c r="C321" s="5">
        <v>4</v>
      </c>
      <c r="D321" s="5">
        <v>16</v>
      </c>
      <c r="E321" s="8" t="str">
        <f>_xlfn.XLOOKUP('Base N'!$D321,Produits!A:A,Produits!B:B)</f>
        <v>VTC1001</v>
      </c>
      <c r="F321" s="8">
        <v>1</v>
      </c>
      <c r="G321" s="12">
        <f>_xlfn.XLOOKUP('Base N'!$D321,Produits!A:A,Produits!G:G)</f>
        <v>990</v>
      </c>
      <c r="H321" s="10"/>
      <c r="I321" s="13">
        <f>data_N[[#This Row],[quantité]]*data_N[[#This Row],[prix_de_vente_unitaire]]*(1-data_N[[#This Row],[discount]])</f>
        <v>990</v>
      </c>
    </row>
    <row r="322" spans="1:9" x14ac:dyDescent="0.25">
      <c r="A322" s="8">
        <v>321</v>
      </c>
      <c r="B322" s="9">
        <v>45585</v>
      </c>
      <c r="C322" s="5">
        <v>1</v>
      </c>
      <c r="D322" s="5">
        <v>10</v>
      </c>
      <c r="E322" s="8" t="str">
        <f>_xlfn.XLOOKUP('Base N'!$D322,Produits!A:A,Produits!B:B)</f>
        <v>VTT1001</v>
      </c>
      <c r="F322" s="8">
        <v>1</v>
      </c>
      <c r="G322" s="12">
        <f>_xlfn.XLOOKUP('Base N'!$D322,Produits!A:A,Produits!G:G)</f>
        <v>2700</v>
      </c>
      <c r="H322" s="10"/>
      <c r="I322" s="13">
        <f>data_N[[#This Row],[quantité]]*data_N[[#This Row],[prix_de_vente_unitaire]]*(1-data_N[[#This Row],[discount]])</f>
        <v>2700</v>
      </c>
    </row>
    <row r="323" spans="1:9" x14ac:dyDescent="0.25">
      <c r="A323" s="8">
        <v>322</v>
      </c>
      <c r="B323" s="9">
        <v>45586</v>
      </c>
      <c r="C323" s="5">
        <v>3</v>
      </c>
      <c r="D323" s="5">
        <v>4</v>
      </c>
      <c r="E323" s="8" t="str">
        <f>_xlfn.XLOOKUP('Base N'!$D323,Produits!A:A,Produits!B:B)</f>
        <v>Road_bike1000</v>
      </c>
      <c r="F323" s="8">
        <v>1</v>
      </c>
      <c r="G323" s="12">
        <f>_xlfn.XLOOKUP('Base N'!$D323,Produits!A:A,Produits!G:G)</f>
        <v>3700</v>
      </c>
      <c r="H323" s="10"/>
      <c r="I323" s="13">
        <f>data_N[[#This Row],[quantité]]*data_N[[#This Row],[prix_de_vente_unitaire]]*(1-data_N[[#This Row],[discount]])</f>
        <v>3700</v>
      </c>
    </row>
    <row r="324" spans="1:9" x14ac:dyDescent="0.25">
      <c r="A324" s="8">
        <v>323</v>
      </c>
      <c r="B324" s="9">
        <v>45588</v>
      </c>
      <c r="C324" s="5">
        <v>2</v>
      </c>
      <c r="D324" s="5">
        <v>8</v>
      </c>
      <c r="E324" s="8" t="str">
        <f>_xlfn.XLOOKUP('Base N'!$D324,Produits!A:A,Produits!B:B)</f>
        <v>Road_bike1004</v>
      </c>
      <c r="F324" s="8">
        <v>1</v>
      </c>
      <c r="G324" s="12">
        <f>_xlfn.XLOOKUP('Base N'!$D324,Produits!A:A,Produits!G:G)</f>
        <v>3900</v>
      </c>
      <c r="H324" s="10"/>
      <c r="I324" s="13">
        <f>data_N[[#This Row],[quantité]]*data_N[[#This Row],[prix_de_vente_unitaire]]*(1-data_N[[#This Row],[discount]])</f>
        <v>3900</v>
      </c>
    </row>
    <row r="325" spans="1:9" x14ac:dyDescent="0.25">
      <c r="A325" s="8">
        <v>324</v>
      </c>
      <c r="B325" s="9">
        <v>45590</v>
      </c>
      <c r="C325" s="5">
        <v>4</v>
      </c>
      <c r="D325" s="5">
        <v>17</v>
      </c>
      <c r="E325" s="8" t="str">
        <f>_xlfn.XLOOKUP('Base N'!$D325,Produits!A:A,Produits!B:B)</f>
        <v>VTC1002</v>
      </c>
      <c r="F325" s="8">
        <v>1</v>
      </c>
      <c r="G325" s="12">
        <f>_xlfn.XLOOKUP('Base N'!$D325,Produits!A:A,Produits!G:G)</f>
        <v>990</v>
      </c>
      <c r="H325" s="10"/>
      <c r="I325" s="13">
        <f>data_N[[#This Row],[quantité]]*data_N[[#This Row],[prix_de_vente_unitaire]]*(1-data_N[[#This Row],[discount]])</f>
        <v>990</v>
      </c>
    </row>
    <row r="326" spans="1:9" x14ac:dyDescent="0.25">
      <c r="A326" s="8">
        <v>325</v>
      </c>
      <c r="B326" s="9">
        <v>45591</v>
      </c>
      <c r="C326" s="5">
        <v>1</v>
      </c>
      <c r="D326" s="5">
        <v>14</v>
      </c>
      <c r="E326" s="8" t="str">
        <f>_xlfn.XLOOKUP('Base N'!$D326,Produits!A:A,Produits!B:B)</f>
        <v>VTT1005</v>
      </c>
      <c r="F326" s="8">
        <v>1</v>
      </c>
      <c r="G326" s="12">
        <f>_xlfn.XLOOKUP('Base N'!$D326,Produits!A:A,Produits!G:G)</f>
        <v>2700</v>
      </c>
      <c r="H326" s="10"/>
      <c r="I326" s="13">
        <f>data_N[[#This Row],[quantité]]*data_N[[#This Row],[prix_de_vente_unitaire]]*(1-data_N[[#This Row],[discount]])</f>
        <v>2700</v>
      </c>
    </row>
    <row r="327" spans="1:9" x14ac:dyDescent="0.25">
      <c r="A327" s="8">
        <v>326</v>
      </c>
      <c r="B327" s="9">
        <v>45591</v>
      </c>
      <c r="C327" s="5">
        <v>5</v>
      </c>
      <c r="D327" s="5">
        <v>17</v>
      </c>
      <c r="E327" s="8" t="str">
        <f>_xlfn.XLOOKUP('Base N'!$D327,Produits!A:A,Produits!B:B)</f>
        <v>VTC1002</v>
      </c>
      <c r="F327" s="8">
        <v>1</v>
      </c>
      <c r="G327" s="12">
        <f>_xlfn.XLOOKUP('Base N'!$D327,Produits!A:A,Produits!G:G)</f>
        <v>990</v>
      </c>
      <c r="H327" s="10"/>
      <c r="I327" s="13">
        <f>data_N[[#This Row],[quantité]]*data_N[[#This Row],[prix_de_vente_unitaire]]*(1-data_N[[#This Row],[discount]])</f>
        <v>990</v>
      </c>
    </row>
    <row r="328" spans="1:9" x14ac:dyDescent="0.25">
      <c r="A328" s="8">
        <v>327</v>
      </c>
      <c r="B328" s="9">
        <v>45592</v>
      </c>
      <c r="C328" s="5">
        <v>6</v>
      </c>
      <c r="D328" s="5">
        <v>13</v>
      </c>
      <c r="E328" s="8" t="str">
        <f>_xlfn.XLOOKUP('Base N'!$D328,Produits!A:A,Produits!B:B)</f>
        <v>VTT1004</v>
      </c>
      <c r="F328" s="8">
        <v>1</v>
      </c>
      <c r="G328" s="12">
        <f>_xlfn.XLOOKUP('Base N'!$D328,Produits!A:A,Produits!G:G)</f>
        <v>2700</v>
      </c>
      <c r="H328" s="10"/>
      <c r="I328" s="13">
        <f>data_N[[#This Row],[quantité]]*data_N[[#This Row],[prix_de_vente_unitaire]]*(1-data_N[[#This Row],[discount]])</f>
        <v>2700</v>
      </c>
    </row>
    <row r="329" spans="1:9" x14ac:dyDescent="0.25">
      <c r="A329" s="8">
        <v>328</v>
      </c>
      <c r="B329" s="9">
        <v>45592</v>
      </c>
      <c r="C329" s="5">
        <v>2</v>
      </c>
      <c r="D329" s="5">
        <v>16</v>
      </c>
      <c r="E329" s="8" t="str">
        <f>_xlfn.XLOOKUP('Base N'!$D329,Produits!A:A,Produits!B:B)</f>
        <v>VTC1001</v>
      </c>
      <c r="F329" s="8">
        <v>1</v>
      </c>
      <c r="G329" s="12">
        <f>_xlfn.XLOOKUP('Base N'!$D329,Produits!A:A,Produits!G:G)</f>
        <v>990</v>
      </c>
      <c r="H329" s="10"/>
      <c r="I329" s="13">
        <f>data_N[[#This Row],[quantité]]*data_N[[#This Row],[prix_de_vente_unitaire]]*(1-data_N[[#This Row],[discount]])</f>
        <v>990</v>
      </c>
    </row>
    <row r="330" spans="1:9" x14ac:dyDescent="0.25">
      <c r="A330" s="8">
        <v>329</v>
      </c>
      <c r="B330" s="9">
        <v>45594</v>
      </c>
      <c r="C330" s="5">
        <v>1</v>
      </c>
      <c r="D330" s="5">
        <v>10</v>
      </c>
      <c r="E330" s="8" t="str">
        <f>_xlfn.XLOOKUP('Base N'!$D330,Produits!A:A,Produits!B:B)</f>
        <v>VTT1001</v>
      </c>
      <c r="F330" s="8">
        <v>1</v>
      </c>
      <c r="G330" s="12">
        <f>_xlfn.XLOOKUP('Base N'!$D330,Produits!A:A,Produits!G:G)</f>
        <v>2700</v>
      </c>
      <c r="H330" s="10"/>
      <c r="I330" s="13">
        <f>data_N[[#This Row],[quantité]]*data_N[[#This Row],[prix_de_vente_unitaire]]*(1-data_N[[#This Row],[discount]])</f>
        <v>2700</v>
      </c>
    </row>
    <row r="331" spans="1:9" x14ac:dyDescent="0.25">
      <c r="A331" s="8">
        <v>330</v>
      </c>
      <c r="B331" s="9">
        <v>45594</v>
      </c>
      <c r="C331" s="5">
        <v>4</v>
      </c>
      <c r="D331" s="5">
        <v>17</v>
      </c>
      <c r="E331" s="8" t="str">
        <f>_xlfn.XLOOKUP('Base N'!$D331,Produits!A:A,Produits!B:B)</f>
        <v>VTC1002</v>
      </c>
      <c r="F331" s="8">
        <v>1</v>
      </c>
      <c r="G331" s="12">
        <f>_xlfn.XLOOKUP('Base N'!$D331,Produits!A:A,Produits!G:G)</f>
        <v>990</v>
      </c>
      <c r="H331" s="10"/>
      <c r="I331" s="13">
        <f>data_N[[#This Row],[quantité]]*data_N[[#This Row],[prix_de_vente_unitaire]]*(1-data_N[[#This Row],[discount]])</f>
        <v>990</v>
      </c>
    </row>
    <row r="332" spans="1:9" x14ac:dyDescent="0.25">
      <c r="A332" s="8">
        <v>331</v>
      </c>
      <c r="B332" s="9">
        <v>45595</v>
      </c>
      <c r="C332" s="5">
        <v>2</v>
      </c>
      <c r="D332" s="5">
        <v>15</v>
      </c>
      <c r="E332" s="8" t="str">
        <f>_xlfn.XLOOKUP('Base N'!$D332,Produits!A:A,Produits!B:B)</f>
        <v>VTC1000</v>
      </c>
      <c r="F332" s="8">
        <v>1</v>
      </c>
      <c r="G332" s="12">
        <f>_xlfn.XLOOKUP('Base N'!$D332,Produits!A:A,Produits!G:G)</f>
        <v>950</v>
      </c>
      <c r="H332" s="10"/>
      <c r="I332" s="13">
        <f>data_N[[#This Row],[quantité]]*data_N[[#This Row],[prix_de_vente_unitaire]]*(1-data_N[[#This Row],[discount]])</f>
        <v>950</v>
      </c>
    </row>
    <row r="333" spans="1:9" x14ac:dyDescent="0.25">
      <c r="A333" s="8">
        <v>332</v>
      </c>
      <c r="B333" s="9">
        <v>45595</v>
      </c>
      <c r="C333" s="5">
        <v>6</v>
      </c>
      <c r="D333" s="5">
        <v>1</v>
      </c>
      <c r="E333" s="8" t="str">
        <f>_xlfn.XLOOKUP('Base N'!$D333,Produits!A:A,Produits!B:B)</f>
        <v>E_bike1000</v>
      </c>
      <c r="F333" s="8">
        <v>1</v>
      </c>
      <c r="G333" s="12">
        <f>_xlfn.XLOOKUP('Base N'!$D333,Produits!A:A,Produits!G:G)</f>
        <v>7500</v>
      </c>
      <c r="H333" s="10"/>
      <c r="I333" s="13">
        <f>data_N[[#This Row],[quantité]]*data_N[[#This Row],[prix_de_vente_unitaire]]*(1-data_N[[#This Row],[discount]])</f>
        <v>7500</v>
      </c>
    </row>
    <row r="334" spans="1:9" x14ac:dyDescent="0.25">
      <c r="A334" s="8">
        <v>333</v>
      </c>
      <c r="B334" s="9">
        <v>45596</v>
      </c>
      <c r="C334" s="5">
        <v>6</v>
      </c>
      <c r="D334" s="5">
        <v>6</v>
      </c>
      <c r="E334" s="8" t="str">
        <f>_xlfn.XLOOKUP('Base N'!$D334,Produits!A:A,Produits!B:B)</f>
        <v>Road_bike1002</v>
      </c>
      <c r="F334" s="8">
        <v>1</v>
      </c>
      <c r="G334" s="12">
        <f>_xlfn.XLOOKUP('Base N'!$D334,Produits!A:A,Produits!G:G)</f>
        <v>3900</v>
      </c>
      <c r="H334" s="10"/>
      <c r="I334" s="13">
        <f>data_N[[#This Row],[quantité]]*data_N[[#This Row],[prix_de_vente_unitaire]]*(1-data_N[[#This Row],[discount]])</f>
        <v>3900</v>
      </c>
    </row>
    <row r="335" spans="1:9" x14ac:dyDescent="0.25">
      <c r="A335" s="8">
        <v>334</v>
      </c>
      <c r="B335" s="9">
        <v>45596</v>
      </c>
      <c r="C335" s="5">
        <v>2</v>
      </c>
      <c r="D335" s="5">
        <v>9</v>
      </c>
      <c r="E335" s="8" t="str">
        <f>_xlfn.XLOOKUP('Base N'!$D335,Produits!A:A,Produits!B:B)</f>
        <v>VTT1000</v>
      </c>
      <c r="F335" s="8">
        <v>1</v>
      </c>
      <c r="G335" s="12">
        <f>_xlfn.XLOOKUP('Base N'!$D335,Produits!A:A,Produits!G:G)</f>
        <v>2650</v>
      </c>
      <c r="H335" s="10"/>
      <c r="I335" s="13">
        <f>data_N[[#This Row],[quantité]]*data_N[[#This Row],[prix_de_vente_unitaire]]*(1-data_N[[#This Row],[discount]])</f>
        <v>2650</v>
      </c>
    </row>
    <row r="336" spans="1:9" x14ac:dyDescent="0.25">
      <c r="A336" s="8">
        <v>335</v>
      </c>
      <c r="B336" s="9">
        <v>45598</v>
      </c>
      <c r="C336" s="5">
        <v>3</v>
      </c>
      <c r="D336" s="5">
        <v>5</v>
      </c>
      <c r="E336" s="8" t="str">
        <f>_xlfn.XLOOKUP('Base N'!$D336,Produits!A:A,Produits!B:B)</f>
        <v>Road_bike1001</v>
      </c>
      <c r="F336" s="8">
        <v>1</v>
      </c>
      <c r="G336" s="12">
        <f>_xlfn.XLOOKUP('Base N'!$D336,Produits!A:A,Produits!G:G)</f>
        <v>3900</v>
      </c>
      <c r="H336" s="10"/>
      <c r="I336" s="13">
        <f>data_N[[#This Row],[quantité]]*data_N[[#This Row],[prix_de_vente_unitaire]]*(1-data_N[[#This Row],[discount]])</f>
        <v>3900</v>
      </c>
    </row>
    <row r="337" spans="1:9" x14ac:dyDescent="0.25">
      <c r="A337" s="8">
        <v>336</v>
      </c>
      <c r="B337" s="9">
        <v>45598</v>
      </c>
      <c r="C337" s="5">
        <v>1</v>
      </c>
      <c r="D337" s="5">
        <v>9</v>
      </c>
      <c r="E337" s="8" t="str">
        <f>_xlfn.XLOOKUP('Base N'!$D337,Produits!A:A,Produits!B:B)</f>
        <v>VTT1000</v>
      </c>
      <c r="F337" s="8">
        <v>1</v>
      </c>
      <c r="G337" s="12">
        <f>_xlfn.XLOOKUP('Base N'!$D337,Produits!A:A,Produits!G:G)</f>
        <v>2650</v>
      </c>
      <c r="H337" s="10"/>
      <c r="I337" s="13">
        <f>data_N[[#This Row],[quantité]]*data_N[[#This Row],[prix_de_vente_unitaire]]*(1-data_N[[#This Row],[discount]])</f>
        <v>2650</v>
      </c>
    </row>
    <row r="338" spans="1:9" x14ac:dyDescent="0.25">
      <c r="A338" s="8">
        <v>337</v>
      </c>
      <c r="B338" s="9">
        <v>45599</v>
      </c>
      <c r="C338" s="5">
        <v>1</v>
      </c>
      <c r="D338" s="5">
        <v>8</v>
      </c>
      <c r="E338" s="8" t="str">
        <f>_xlfn.XLOOKUP('Base N'!$D338,Produits!A:A,Produits!B:B)</f>
        <v>Road_bike1004</v>
      </c>
      <c r="F338" s="8">
        <v>1</v>
      </c>
      <c r="G338" s="12">
        <f>_xlfn.XLOOKUP('Base N'!$D338,Produits!A:A,Produits!G:G)</f>
        <v>3900</v>
      </c>
      <c r="H338" s="10"/>
      <c r="I338" s="13">
        <f>data_N[[#This Row],[quantité]]*data_N[[#This Row],[prix_de_vente_unitaire]]*(1-data_N[[#This Row],[discount]])</f>
        <v>3900</v>
      </c>
    </row>
    <row r="339" spans="1:9" x14ac:dyDescent="0.25">
      <c r="A339" s="8">
        <v>338</v>
      </c>
      <c r="B339" s="9">
        <v>45600</v>
      </c>
      <c r="C339" s="5">
        <v>2</v>
      </c>
      <c r="D339" s="5">
        <v>17</v>
      </c>
      <c r="E339" s="8" t="str">
        <f>_xlfn.XLOOKUP('Base N'!$D339,Produits!A:A,Produits!B:B)</f>
        <v>VTC1002</v>
      </c>
      <c r="F339" s="8">
        <v>1</v>
      </c>
      <c r="G339" s="12">
        <f>_xlfn.XLOOKUP('Base N'!$D339,Produits!A:A,Produits!G:G)</f>
        <v>990</v>
      </c>
      <c r="H339" s="10"/>
      <c r="I339" s="13">
        <f>data_N[[#This Row],[quantité]]*data_N[[#This Row],[prix_de_vente_unitaire]]*(1-data_N[[#This Row],[discount]])</f>
        <v>990</v>
      </c>
    </row>
    <row r="340" spans="1:9" x14ac:dyDescent="0.25">
      <c r="A340" s="8">
        <v>339</v>
      </c>
      <c r="B340" s="9">
        <v>45602</v>
      </c>
      <c r="C340" s="5">
        <v>6</v>
      </c>
      <c r="D340" s="5">
        <v>1</v>
      </c>
      <c r="E340" s="8" t="str">
        <f>_xlfn.XLOOKUP('Base N'!$D340,Produits!A:A,Produits!B:B)</f>
        <v>E_bike1000</v>
      </c>
      <c r="F340" s="8">
        <v>1</v>
      </c>
      <c r="G340" s="12">
        <f>_xlfn.XLOOKUP('Base N'!$D340,Produits!A:A,Produits!G:G)</f>
        <v>7500</v>
      </c>
      <c r="H340" s="10"/>
      <c r="I340" s="13">
        <f>data_N[[#This Row],[quantité]]*data_N[[#This Row],[prix_de_vente_unitaire]]*(1-data_N[[#This Row],[discount]])</f>
        <v>7500</v>
      </c>
    </row>
    <row r="341" spans="1:9" x14ac:dyDescent="0.25">
      <c r="A341" s="8">
        <v>340</v>
      </c>
      <c r="B341" s="9">
        <v>45602</v>
      </c>
      <c r="C341" s="5">
        <v>5</v>
      </c>
      <c r="D341" s="5">
        <v>14</v>
      </c>
      <c r="E341" s="8" t="str">
        <f>_xlfn.XLOOKUP('Base N'!$D341,Produits!A:A,Produits!B:B)</f>
        <v>VTT1005</v>
      </c>
      <c r="F341" s="8">
        <v>1</v>
      </c>
      <c r="G341" s="12">
        <f>_xlfn.XLOOKUP('Base N'!$D341,Produits!A:A,Produits!G:G)</f>
        <v>2700</v>
      </c>
      <c r="H341" s="10"/>
      <c r="I341" s="13">
        <f>data_N[[#This Row],[quantité]]*data_N[[#This Row],[prix_de_vente_unitaire]]*(1-data_N[[#This Row],[discount]])</f>
        <v>2700</v>
      </c>
    </row>
    <row r="342" spans="1:9" x14ac:dyDescent="0.25">
      <c r="A342" s="8">
        <v>341</v>
      </c>
      <c r="B342" s="9">
        <v>45602</v>
      </c>
      <c r="C342" s="5">
        <v>6</v>
      </c>
      <c r="D342" s="5">
        <v>16</v>
      </c>
      <c r="E342" s="8" t="str">
        <f>_xlfn.XLOOKUP('Base N'!$D342,Produits!A:A,Produits!B:B)</f>
        <v>VTC1001</v>
      </c>
      <c r="F342" s="8">
        <v>1</v>
      </c>
      <c r="G342" s="12">
        <f>_xlfn.XLOOKUP('Base N'!$D342,Produits!A:A,Produits!G:G)</f>
        <v>990</v>
      </c>
      <c r="H342" s="10"/>
      <c r="I342" s="13">
        <f>data_N[[#This Row],[quantité]]*data_N[[#This Row],[prix_de_vente_unitaire]]*(1-data_N[[#This Row],[discount]])</f>
        <v>990</v>
      </c>
    </row>
    <row r="343" spans="1:9" x14ac:dyDescent="0.25">
      <c r="A343" s="8">
        <v>342</v>
      </c>
      <c r="B343" s="9">
        <v>45604</v>
      </c>
      <c r="C343" s="5">
        <v>2</v>
      </c>
      <c r="D343" s="5">
        <v>3</v>
      </c>
      <c r="E343" s="8" t="str">
        <f>_xlfn.XLOOKUP('Base N'!$D343,Produits!A:A,Produits!B:B)</f>
        <v>E_bike1002</v>
      </c>
      <c r="F343" s="8">
        <v>1</v>
      </c>
      <c r="G343" s="12">
        <f>_xlfn.XLOOKUP('Base N'!$D343,Produits!A:A,Produits!G:G)</f>
        <v>7700</v>
      </c>
      <c r="H343" s="10"/>
      <c r="I343" s="13">
        <f>data_N[[#This Row],[quantité]]*data_N[[#This Row],[prix_de_vente_unitaire]]*(1-data_N[[#This Row],[discount]])</f>
        <v>7700</v>
      </c>
    </row>
    <row r="344" spans="1:9" x14ac:dyDescent="0.25">
      <c r="A344" s="8">
        <v>343</v>
      </c>
      <c r="B344" s="9">
        <v>45605</v>
      </c>
      <c r="C344" s="5">
        <v>6</v>
      </c>
      <c r="D344" s="5">
        <v>15</v>
      </c>
      <c r="E344" s="8" t="str">
        <f>_xlfn.XLOOKUP('Base N'!$D344,Produits!A:A,Produits!B:B)</f>
        <v>VTC1000</v>
      </c>
      <c r="F344" s="8">
        <v>1</v>
      </c>
      <c r="G344" s="12">
        <f>_xlfn.XLOOKUP('Base N'!$D344,Produits!A:A,Produits!G:G)</f>
        <v>950</v>
      </c>
      <c r="H344" s="10"/>
      <c r="I344" s="13">
        <f>data_N[[#This Row],[quantité]]*data_N[[#This Row],[prix_de_vente_unitaire]]*(1-data_N[[#This Row],[discount]])</f>
        <v>950</v>
      </c>
    </row>
    <row r="345" spans="1:9" x14ac:dyDescent="0.25">
      <c r="A345" s="8">
        <v>344</v>
      </c>
      <c r="B345" s="9">
        <v>45605</v>
      </c>
      <c r="C345" s="5">
        <v>3</v>
      </c>
      <c r="D345" s="5">
        <v>4</v>
      </c>
      <c r="E345" s="8" t="str">
        <f>_xlfn.XLOOKUP('Base N'!$D345,Produits!A:A,Produits!B:B)</f>
        <v>Road_bike1000</v>
      </c>
      <c r="F345" s="8">
        <v>1</v>
      </c>
      <c r="G345" s="12">
        <f>_xlfn.XLOOKUP('Base N'!$D345,Produits!A:A,Produits!G:G)</f>
        <v>3700</v>
      </c>
      <c r="H345" s="10"/>
      <c r="I345" s="13">
        <f>data_N[[#This Row],[quantité]]*data_N[[#This Row],[prix_de_vente_unitaire]]*(1-data_N[[#This Row],[discount]])</f>
        <v>3700</v>
      </c>
    </row>
    <row r="346" spans="1:9" x14ac:dyDescent="0.25">
      <c r="A346" s="8">
        <v>345</v>
      </c>
      <c r="B346" s="9">
        <v>45607</v>
      </c>
      <c r="C346" s="5">
        <v>2</v>
      </c>
      <c r="D346" s="5">
        <v>16</v>
      </c>
      <c r="E346" s="8" t="str">
        <f>_xlfn.XLOOKUP('Base N'!$D346,Produits!A:A,Produits!B:B)</f>
        <v>VTC1001</v>
      </c>
      <c r="F346" s="8">
        <v>1</v>
      </c>
      <c r="G346" s="12">
        <f>_xlfn.XLOOKUP('Base N'!$D346,Produits!A:A,Produits!G:G)</f>
        <v>990</v>
      </c>
      <c r="H346" s="10"/>
      <c r="I346" s="13">
        <f>data_N[[#This Row],[quantité]]*data_N[[#This Row],[prix_de_vente_unitaire]]*(1-data_N[[#This Row],[discount]])</f>
        <v>990</v>
      </c>
    </row>
    <row r="347" spans="1:9" x14ac:dyDescent="0.25">
      <c r="A347" s="8">
        <v>346</v>
      </c>
      <c r="B347" s="9">
        <v>45608</v>
      </c>
      <c r="C347" s="5">
        <v>4</v>
      </c>
      <c r="D347" s="5">
        <v>1</v>
      </c>
      <c r="E347" s="8" t="str">
        <f>_xlfn.XLOOKUP('Base N'!$D347,Produits!A:A,Produits!B:B)</f>
        <v>E_bike1000</v>
      </c>
      <c r="F347" s="8">
        <v>1</v>
      </c>
      <c r="G347" s="12">
        <f>_xlfn.XLOOKUP('Base N'!$D347,Produits!A:A,Produits!G:G)</f>
        <v>7500</v>
      </c>
      <c r="H347" s="10"/>
      <c r="I347" s="13">
        <f>data_N[[#This Row],[quantité]]*data_N[[#This Row],[prix_de_vente_unitaire]]*(1-data_N[[#This Row],[discount]])</f>
        <v>7500</v>
      </c>
    </row>
    <row r="348" spans="1:9" x14ac:dyDescent="0.25">
      <c r="A348" s="8">
        <v>347</v>
      </c>
      <c r="B348" s="9">
        <v>45608</v>
      </c>
      <c r="C348" s="5">
        <v>6</v>
      </c>
      <c r="D348" s="5">
        <v>6</v>
      </c>
      <c r="E348" s="8" t="str">
        <f>_xlfn.XLOOKUP('Base N'!$D348,Produits!A:A,Produits!B:B)</f>
        <v>Road_bike1002</v>
      </c>
      <c r="F348" s="8">
        <v>1</v>
      </c>
      <c r="G348" s="12">
        <f>_xlfn.XLOOKUP('Base N'!$D348,Produits!A:A,Produits!G:G)</f>
        <v>3900</v>
      </c>
      <c r="H348" s="10"/>
      <c r="I348" s="13">
        <f>data_N[[#This Row],[quantité]]*data_N[[#This Row],[prix_de_vente_unitaire]]*(1-data_N[[#This Row],[discount]])</f>
        <v>3900</v>
      </c>
    </row>
    <row r="349" spans="1:9" x14ac:dyDescent="0.25">
      <c r="A349" s="8">
        <v>348</v>
      </c>
      <c r="B349" s="9">
        <v>45609</v>
      </c>
      <c r="C349" s="5">
        <v>3</v>
      </c>
      <c r="D349" s="5">
        <v>1</v>
      </c>
      <c r="E349" s="8" t="str">
        <f>_xlfn.XLOOKUP('Base N'!$D349,Produits!A:A,Produits!B:B)</f>
        <v>E_bike1000</v>
      </c>
      <c r="F349" s="8">
        <v>1</v>
      </c>
      <c r="G349" s="12">
        <f>_xlfn.XLOOKUP('Base N'!$D349,Produits!A:A,Produits!G:G)</f>
        <v>7500</v>
      </c>
      <c r="H349" s="10"/>
      <c r="I349" s="13">
        <f>data_N[[#This Row],[quantité]]*data_N[[#This Row],[prix_de_vente_unitaire]]*(1-data_N[[#This Row],[discount]])</f>
        <v>7500</v>
      </c>
    </row>
    <row r="350" spans="1:9" x14ac:dyDescent="0.25">
      <c r="A350" s="8">
        <v>349</v>
      </c>
      <c r="B350" s="9">
        <v>45610</v>
      </c>
      <c r="C350" s="5">
        <v>6</v>
      </c>
      <c r="D350" s="5">
        <v>1</v>
      </c>
      <c r="E350" s="8" t="str">
        <f>_xlfn.XLOOKUP('Base N'!$D350,Produits!A:A,Produits!B:B)</f>
        <v>E_bike1000</v>
      </c>
      <c r="F350" s="8">
        <v>1</v>
      </c>
      <c r="G350" s="12">
        <f>_xlfn.XLOOKUP('Base N'!$D350,Produits!A:A,Produits!G:G)</f>
        <v>7500</v>
      </c>
      <c r="H350" s="10"/>
      <c r="I350" s="13">
        <f>data_N[[#This Row],[quantité]]*data_N[[#This Row],[prix_de_vente_unitaire]]*(1-data_N[[#This Row],[discount]])</f>
        <v>7500</v>
      </c>
    </row>
    <row r="351" spans="1:9" x14ac:dyDescent="0.25">
      <c r="A351" s="8">
        <v>350</v>
      </c>
      <c r="B351" s="9">
        <v>45611</v>
      </c>
      <c r="C351" s="5">
        <v>3</v>
      </c>
      <c r="D351" s="5">
        <v>17</v>
      </c>
      <c r="E351" s="8" t="str">
        <f>_xlfn.XLOOKUP('Base N'!$D351,Produits!A:A,Produits!B:B)</f>
        <v>VTC1002</v>
      </c>
      <c r="F351" s="8">
        <v>1</v>
      </c>
      <c r="G351" s="12">
        <f>_xlfn.XLOOKUP('Base N'!$D351,Produits!A:A,Produits!G:G)</f>
        <v>990</v>
      </c>
      <c r="H351" s="10"/>
      <c r="I351" s="13">
        <f>data_N[[#This Row],[quantité]]*data_N[[#This Row],[prix_de_vente_unitaire]]*(1-data_N[[#This Row],[discount]])</f>
        <v>990</v>
      </c>
    </row>
    <row r="352" spans="1:9" x14ac:dyDescent="0.25">
      <c r="A352" s="8">
        <v>351</v>
      </c>
      <c r="B352" s="9">
        <v>45613</v>
      </c>
      <c r="C352" s="5">
        <v>6</v>
      </c>
      <c r="D352" s="5">
        <v>2</v>
      </c>
      <c r="E352" s="8" t="str">
        <f>_xlfn.XLOOKUP('Base N'!$D352,Produits!A:A,Produits!B:B)</f>
        <v>E_bike1001</v>
      </c>
      <c r="F352" s="8">
        <v>1</v>
      </c>
      <c r="G352" s="12">
        <f>_xlfn.XLOOKUP('Base N'!$D352,Produits!A:A,Produits!G:G)</f>
        <v>7800</v>
      </c>
      <c r="H352" s="10"/>
      <c r="I352" s="13">
        <f>data_N[[#This Row],[quantité]]*data_N[[#This Row],[prix_de_vente_unitaire]]*(1-data_N[[#This Row],[discount]])</f>
        <v>7800</v>
      </c>
    </row>
    <row r="353" spans="1:9" x14ac:dyDescent="0.25">
      <c r="A353" s="8">
        <v>352</v>
      </c>
      <c r="B353" s="9">
        <v>45614</v>
      </c>
      <c r="C353" s="5">
        <v>3</v>
      </c>
      <c r="D353" s="5">
        <v>9</v>
      </c>
      <c r="E353" s="8" t="str">
        <f>_xlfn.XLOOKUP('Base N'!$D353,Produits!A:A,Produits!B:B)</f>
        <v>VTT1000</v>
      </c>
      <c r="F353" s="8">
        <v>1</v>
      </c>
      <c r="G353" s="12">
        <f>_xlfn.XLOOKUP('Base N'!$D353,Produits!A:A,Produits!G:G)</f>
        <v>2650</v>
      </c>
      <c r="H353" s="10"/>
      <c r="I353" s="13">
        <f>data_N[[#This Row],[quantité]]*data_N[[#This Row],[prix_de_vente_unitaire]]*(1-data_N[[#This Row],[discount]])</f>
        <v>2650</v>
      </c>
    </row>
    <row r="354" spans="1:9" x14ac:dyDescent="0.25">
      <c r="A354" s="8">
        <v>353</v>
      </c>
      <c r="B354" s="9">
        <v>45615</v>
      </c>
      <c r="C354" s="5">
        <v>1</v>
      </c>
      <c r="D354" s="5">
        <v>5</v>
      </c>
      <c r="E354" s="8" t="str">
        <f>_xlfn.XLOOKUP('Base N'!$D354,Produits!A:A,Produits!B:B)</f>
        <v>Road_bike1001</v>
      </c>
      <c r="F354" s="8">
        <v>1</v>
      </c>
      <c r="G354" s="12">
        <f>_xlfn.XLOOKUP('Base N'!$D354,Produits!A:A,Produits!G:G)</f>
        <v>3900</v>
      </c>
      <c r="H354" s="10"/>
      <c r="I354" s="13">
        <f>data_N[[#This Row],[quantité]]*data_N[[#This Row],[prix_de_vente_unitaire]]*(1-data_N[[#This Row],[discount]])</f>
        <v>3900</v>
      </c>
    </row>
    <row r="355" spans="1:9" x14ac:dyDescent="0.25">
      <c r="A355" s="8">
        <v>354</v>
      </c>
      <c r="B355" s="9">
        <v>45616</v>
      </c>
      <c r="C355" s="5">
        <v>1</v>
      </c>
      <c r="D355" s="5">
        <v>1</v>
      </c>
      <c r="E355" s="8" t="str">
        <f>_xlfn.XLOOKUP('Base N'!$D355,Produits!A:A,Produits!B:B)</f>
        <v>E_bike1000</v>
      </c>
      <c r="F355" s="8">
        <v>1</v>
      </c>
      <c r="G355" s="12">
        <f>_xlfn.XLOOKUP('Base N'!$D355,Produits!A:A,Produits!G:G)</f>
        <v>7500</v>
      </c>
      <c r="H355" s="10"/>
      <c r="I355" s="13">
        <f>data_N[[#This Row],[quantité]]*data_N[[#This Row],[prix_de_vente_unitaire]]*(1-data_N[[#This Row],[discount]])</f>
        <v>7500</v>
      </c>
    </row>
    <row r="356" spans="1:9" x14ac:dyDescent="0.25">
      <c r="A356" s="8">
        <v>355</v>
      </c>
      <c r="B356" s="9">
        <v>45617</v>
      </c>
      <c r="C356" s="5">
        <v>6</v>
      </c>
      <c r="D356" s="5">
        <v>3</v>
      </c>
      <c r="E356" s="8" t="str">
        <f>_xlfn.XLOOKUP('Base N'!$D356,Produits!A:A,Produits!B:B)</f>
        <v>E_bike1002</v>
      </c>
      <c r="F356" s="8">
        <v>1</v>
      </c>
      <c r="G356" s="12">
        <f>_xlfn.XLOOKUP('Base N'!$D356,Produits!A:A,Produits!G:G)</f>
        <v>7700</v>
      </c>
      <c r="H356" s="10"/>
      <c r="I356" s="13">
        <f>data_N[[#This Row],[quantité]]*data_N[[#This Row],[prix_de_vente_unitaire]]*(1-data_N[[#This Row],[discount]])</f>
        <v>7700</v>
      </c>
    </row>
    <row r="357" spans="1:9" x14ac:dyDescent="0.25">
      <c r="A357" s="8">
        <v>356</v>
      </c>
      <c r="B357" s="9">
        <v>45617</v>
      </c>
      <c r="C357" s="5">
        <v>3</v>
      </c>
      <c r="D357" s="5">
        <v>7</v>
      </c>
      <c r="E357" s="8" t="str">
        <f>_xlfn.XLOOKUP('Base N'!$D357,Produits!A:A,Produits!B:B)</f>
        <v>Road_bike1003</v>
      </c>
      <c r="F357" s="8">
        <v>1</v>
      </c>
      <c r="G357" s="12">
        <f>_xlfn.XLOOKUP('Base N'!$D357,Produits!A:A,Produits!G:G)</f>
        <v>3900</v>
      </c>
      <c r="H357" s="10"/>
      <c r="I357" s="13">
        <f>data_N[[#This Row],[quantité]]*data_N[[#This Row],[prix_de_vente_unitaire]]*(1-data_N[[#This Row],[discount]])</f>
        <v>3900</v>
      </c>
    </row>
    <row r="358" spans="1:9" x14ac:dyDescent="0.25">
      <c r="A358" s="8">
        <v>357</v>
      </c>
      <c r="B358" s="9">
        <v>45621</v>
      </c>
      <c r="C358" s="5">
        <v>6</v>
      </c>
      <c r="D358" s="5">
        <v>14</v>
      </c>
      <c r="E358" s="8" t="str">
        <f>_xlfn.XLOOKUP('Base N'!$D358,Produits!A:A,Produits!B:B)</f>
        <v>VTT1005</v>
      </c>
      <c r="F358" s="8">
        <v>1</v>
      </c>
      <c r="G358" s="12">
        <f>_xlfn.XLOOKUP('Base N'!$D358,Produits!A:A,Produits!G:G)</f>
        <v>2700</v>
      </c>
      <c r="H358" s="10"/>
      <c r="I358" s="13">
        <f>data_N[[#This Row],[quantité]]*data_N[[#This Row],[prix_de_vente_unitaire]]*(1-data_N[[#This Row],[discount]])</f>
        <v>2700</v>
      </c>
    </row>
    <row r="359" spans="1:9" x14ac:dyDescent="0.25">
      <c r="A359" s="8">
        <v>358</v>
      </c>
      <c r="B359" s="9">
        <v>45622</v>
      </c>
      <c r="C359" s="5">
        <v>5</v>
      </c>
      <c r="D359" s="5">
        <v>6</v>
      </c>
      <c r="E359" s="8" t="str">
        <f>_xlfn.XLOOKUP('Base N'!$D359,Produits!A:A,Produits!B:B)</f>
        <v>Road_bike1002</v>
      </c>
      <c r="F359" s="8">
        <v>1</v>
      </c>
      <c r="G359" s="12">
        <f>_xlfn.XLOOKUP('Base N'!$D359,Produits!A:A,Produits!G:G)</f>
        <v>3900</v>
      </c>
      <c r="H359" s="10"/>
      <c r="I359" s="13">
        <f>data_N[[#This Row],[quantité]]*data_N[[#This Row],[prix_de_vente_unitaire]]*(1-data_N[[#This Row],[discount]])</f>
        <v>3900</v>
      </c>
    </row>
    <row r="360" spans="1:9" x14ac:dyDescent="0.25">
      <c r="A360" s="8">
        <v>359</v>
      </c>
      <c r="B360" s="9">
        <v>45622</v>
      </c>
      <c r="C360" s="5">
        <v>5</v>
      </c>
      <c r="D360" s="5">
        <v>16</v>
      </c>
      <c r="E360" s="8" t="str">
        <f>_xlfn.XLOOKUP('Base N'!$D360,Produits!A:A,Produits!B:B)</f>
        <v>VTC1001</v>
      </c>
      <c r="F360" s="8">
        <v>1</v>
      </c>
      <c r="G360" s="12">
        <f>_xlfn.XLOOKUP('Base N'!$D360,Produits!A:A,Produits!G:G)</f>
        <v>990</v>
      </c>
      <c r="H360" s="10"/>
      <c r="I360" s="13">
        <f>data_N[[#This Row],[quantité]]*data_N[[#This Row],[prix_de_vente_unitaire]]*(1-data_N[[#This Row],[discount]])</f>
        <v>990</v>
      </c>
    </row>
    <row r="361" spans="1:9" x14ac:dyDescent="0.25">
      <c r="A361" s="8">
        <v>360</v>
      </c>
      <c r="B361" s="9">
        <v>45623</v>
      </c>
      <c r="C361" s="5">
        <v>1</v>
      </c>
      <c r="D361" s="5">
        <v>2</v>
      </c>
      <c r="E361" s="8" t="str">
        <f>_xlfn.XLOOKUP('Base N'!$D361,Produits!A:A,Produits!B:B)</f>
        <v>E_bike1001</v>
      </c>
      <c r="F361" s="8">
        <v>1</v>
      </c>
      <c r="G361" s="12">
        <f>_xlfn.XLOOKUP('Base N'!$D361,Produits!A:A,Produits!G:G)</f>
        <v>7800</v>
      </c>
      <c r="H361" s="10"/>
      <c r="I361" s="13">
        <f>data_N[[#This Row],[quantité]]*data_N[[#This Row],[prix_de_vente_unitaire]]*(1-data_N[[#This Row],[discount]])</f>
        <v>7800</v>
      </c>
    </row>
    <row r="362" spans="1:9" x14ac:dyDescent="0.25">
      <c r="A362" s="8">
        <v>361</v>
      </c>
      <c r="B362" s="9">
        <v>45623</v>
      </c>
      <c r="C362" s="5">
        <v>1</v>
      </c>
      <c r="D362" s="5">
        <v>5</v>
      </c>
      <c r="E362" s="8" t="str">
        <f>_xlfn.XLOOKUP('Base N'!$D362,Produits!A:A,Produits!B:B)</f>
        <v>Road_bike1001</v>
      </c>
      <c r="F362" s="8">
        <v>1</v>
      </c>
      <c r="G362" s="12">
        <f>_xlfn.XLOOKUP('Base N'!$D362,Produits!A:A,Produits!G:G)</f>
        <v>3900</v>
      </c>
      <c r="H362" s="10"/>
      <c r="I362" s="13">
        <f>data_N[[#This Row],[quantité]]*data_N[[#This Row],[prix_de_vente_unitaire]]*(1-data_N[[#This Row],[discount]])</f>
        <v>3900</v>
      </c>
    </row>
    <row r="363" spans="1:9" x14ac:dyDescent="0.25">
      <c r="A363" s="8">
        <v>362</v>
      </c>
      <c r="B363" s="9">
        <v>45624</v>
      </c>
      <c r="C363" s="5">
        <v>1</v>
      </c>
      <c r="D363" s="5">
        <v>4</v>
      </c>
      <c r="E363" s="8" t="str">
        <f>_xlfn.XLOOKUP('Base N'!$D363,Produits!A:A,Produits!B:B)</f>
        <v>Road_bike1000</v>
      </c>
      <c r="F363" s="8">
        <v>1</v>
      </c>
      <c r="G363" s="12">
        <f>_xlfn.XLOOKUP('Base N'!$D363,Produits!A:A,Produits!G:G)</f>
        <v>3700</v>
      </c>
      <c r="H363" s="10"/>
      <c r="I363" s="13">
        <f>data_N[[#This Row],[quantité]]*data_N[[#This Row],[prix_de_vente_unitaire]]*(1-data_N[[#This Row],[discount]])</f>
        <v>3700</v>
      </c>
    </row>
    <row r="364" spans="1:9" x14ac:dyDescent="0.25">
      <c r="A364" s="8">
        <v>363</v>
      </c>
      <c r="B364" s="9">
        <v>45625</v>
      </c>
      <c r="C364" s="5">
        <v>3</v>
      </c>
      <c r="D364" s="5">
        <v>17</v>
      </c>
      <c r="E364" s="8" t="str">
        <f>_xlfn.XLOOKUP('Base N'!$D364,Produits!A:A,Produits!B:B)</f>
        <v>VTC1002</v>
      </c>
      <c r="F364" s="8">
        <v>1</v>
      </c>
      <c r="G364" s="12">
        <f>_xlfn.XLOOKUP('Base N'!$D364,Produits!A:A,Produits!G:G)</f>
        <v>990</v>
      </c>
      <c r="H364" s="10"/>
      <c r="I364" s="13">
        <f>data_N[[#This Row],[quantité]]*data_N[[#This Row],[prix_de_vente_unitaire]]*(1-data_N[[#This Row],[discount]])</f>
        <v>990</v>
      </c>
    </row>
    <row r="365" spans="1:9" x14ac:dyDescent="0.25">
      <c r="A365" s="8">
        <v>364</v>
      </c>
      <c r="B365" s="9">
        <v>45626</v>
      </c>
      <c r="C365" s="5">
        <v>4</v>
      </c>
      <c r="D365" s="5">
        <v>2</v>
      </c>
      <c r="E365" s="8" t="str">
        <f>_xlfn.XLOOKUP('Base N'!$D365,Produits!A:A,Produits!B:B)</f>
        <v>E_bike1001</v>
      </c>
      <c r="F365" s="8">
        <v>1</v>
      </c>
      <c r="G365" s="12">
        <f>_xlfn.XLOOKUP('Base N'!$D365,Produits!A:A,Produits!G:G)</f>
        <v>7800</v>
      </c>
      <c r="H365" s="10"/>
      <c r="I365" s="13">
        <f>data_N[[#This Row],[quantité]]*data_N[[#This Row],[prix_de_vente_unitaire]]*(1-data_N[[#This Row],[discount]])</f>
        <v>7800</v>
      </c>
    </row>
    <row r="366" spans="1:9" x14ac:dyDescent="0.25">
      <c r="A366" s="8">
        <v>365</v>
      </c>
      <c r="B366" s="9">
        <v>45626</v>
      </c>
      <c r="C366" s="5">
        <v>1</v>
      </c>
      <c r="D366" s="5">
        <v>2</v>
      </c>
      <c r="E366" s="8" t="str">
        <f>_xlfn.XLOOKUP('Base N'!$D366,Produits!A:A,Produits!B:B)</f>
        <v>E_bike1001</v>
      </c>
      <c r="F366" s="8">
        <v>1</v>
      </c>
      <c r="G366" s="12">
        <f>_xlfn.XLOOKUP('Base N'!$D366,Produits!A:A,Produits!G:G)</f>
        <v>7800</v>
      </c>
      <c r="H366" s="10"/>
      <c r="I366" s="13">
        <f>data_N[[#This Row],[quantité]]*data_N[[#This Row],[prix_de_vente_unitaire]]*(1-data_N[[#This Row],[discount]])</f>
        <v>7800</v>
      </c>
    </row>
    <row r="367" spans="1:9" x14ac:dyDescent="0.25">
      <c r="A367" s="8">
        <v>366</v>
      </c>
      <c r="B367" s="9">
        <v>45629</v>
      </c>
      <c r="C367" s="5">
        <v>6</v>
      </c>
      <c r="D367" s="5">
        <v>7</v>
      </c>
      <c r="E367" s="8" t="str">
        <f>_xlfn.XLOOKUP('Base N'!$D367,Produits!A:A,Produits!B:B)</f>
        <v>Road_bike1003</v>
      </c>
      <c r="F367" s="8">
        <v>1</v>
      </c>
      <c r="G367" s="12">
        <f>_xlfn.XLOOKUP('Base N'!$D367,Produits!A:A,Produits!G:G)</f>
        <v>3900</v>
      </c>
      <c r="H367" s="10"/>
      <c r="I367" s="13">
        <f>data_N[[#This Row],[quantité]]*data_N[[#This Row],[prix_de_vente_unitaire]]*(1-data_N[[#This Row],[discount]])</f>
        <v>3900</v>
      </c>
    </row>
    <row r="368" spans="1:9" x14ac:dyDescent="0.25">
      <c r="A368" s="8">
        <v>367</v>
      </c>
      <c r="B368" s="9">
        <v>45629</v>
      </c>
      <c r="C368" s="5">
        <v>4</v>
      </c>
      <c r="D368" s="5">
        <v>9</v>
      </c>
      <c r="E368" s="8" t="str">
        <f>_xlfn.XLOOKUP('Base N'!$D368,Produits!A:A,Produits!B:B)</f>
        <v>VTT1000</v>
      </c>
      <c r="F368" s="8">
        <v>1</v>
      </c>
      <c r="G368" s="12">
        <f>_xlfn.XLOOKUP('Base N'!$D368,Produits!A:A,Produits!G:G)</f>
        <v>2650</v>
      </c>
      <c r="H368" s="10"/>
      <c r="I368" s="13">
        <f>data_N[[#This Row],[quantité]]*data_N[[#This Row],[prix_de_vente_unitaire]]*(1-data_N[[#This Row],[discount]])</f>
        <v>2650</v>
      </c>
    </row>
    <row r="369" spans="1:9" x14ac:dyDescent="0.25">
      <c r="A369" s="8">
        <v>368</v>
      </c>
      <c r="B369" s="9">
        <v>45630</v>
      </c>
      <c r="C369" s="5">
        <v>1</v>
      </c>
      <c r="D369" s="5">
        <v>9</v>
      </c>
      <c r="E369" s="8" t="str">
        <f>_xlfn.XLOOKUP('Base N'!$D369,Produits!A:A,Produits!B:B)</f>
        <v>VTT1000</v>
      </c>
      <c r="F369" s="8">
        <v>1</v>
      </c>
      <c r="G369" s="12">
        <f>_xlfn.XLOOKUP('Base N'!$D369,Produits!A:A,Produits!G:G)</f>
        <v>2650</v>
      </c>
      <c r="H369" s="10"/>
      <c r="I369" s="13">
        <f>data_N[[#This Row],[quantité]]*data_N[[#This Row],[prix_de_vente_unitaire]]*(1-data_N[[#This Row],[discount]])</f>
        <v>2650</v>
      </c>
    </row>
    <row r="370" spans="1:9" x14ac:dyDescent="0.25">
      <c r="A370" s="8">
        <v>369</v>
      </c>
      <c r="B370" s="9">
        <v>45630</v>
      </c>
      <c r="C370" s="5">
        <v>5</v>
      </c>
      <c r="D370" s="5">
        <v>5</v>
      </c>
      <c r="E370" s="8" t="str">
        <f>_xlfn.XLOOKUP('Base N'!$D370,Produits!A:A,Produits!B:B)</f>
        <v>Road_bike1001</v>
      </c>
      <c r="F370" s="8">
        <v>1</v>
      </c>
      <c r="G370" s="12">
        <f>_xlfn.XLOOKUP('Base N'!$D370,Produits!A:A,Produits!G:G)</f>
        <v>3900</v>
      </c>
      <c r="H370" s="10"/>
      <c r="I370" s="13">
        <f>data_N[[#This Row],[quantité]]*data_N[[#This Row],[prix_de_vente_unitaire]]*(1-data_N[[#This Row],[discount]])</f>
        <v>3900</v>
      </c>
    </row>
    <row r="371" spans="1:9" x14ac:dyDescent="0.25">
      <c r="A371" s="8">
        <v>370</v>
      </c>
      <c r="B371" s="9">
        <v>45630</v>
      </c>
      <c r="C371" s="5">
        <v>4</v>
      </c>
      <c r="D371" s="5">
        <v>8</v>
      </c>
      <c r="E371" s="8" t="str">
        <f>_xlfn.XLOOKUP('Base N'!$D371,Produits!A:A,Produits!B:B)</f>
        <v>Road_bike1004</v>
      </c>
      <c r="F371" s="8">
        <v>1</v>
      </c>
      <c r="G371" s="12">
        <f>_xlfn.XLOOKUP('Base N'!$D371,Produits!A:A,Produits!G:G)</f>
        <v>3900</v>
      </c>
      <c r="H371" s="10"/>
      <c r="I371" s="13">
        <f>data_N[[#This Row],[quantité]]*data_N[[#This Row],[prix_de_vente_unitaire]]*(1-data_N[[#This Row],[discount]])</f>
        <v>3900</v>
      </c>
    </row>
    <row r="372" spans="1:9" x14ac:dyDescent="0.25">
      <c r="A372" s="8">
        <v>371</v>
      </c>
      <c r="B372" s="9">
        <v>45631</v>
      </c>
      <c r="C372" s="5">
        <v>5</v>
      </c>
      <c r="D372" s="5">
        <v>1</v>
      </c>
      <c r="E372" s="8" t="str">
        <f>_xlfn.XLOOKUP('Base N'!$D372,Produits!A:A,Produits!B:B)</f>
        <v>E_bike1000</v>
      </c>
      <c r="F372" s="8">
        <v>1</v>
      </c>
      <c r="G372" s="12">
        <f>_xlfn.XLOOKUP('Base N'!$D372,Produits!A:A,Produits!G:G)</f>
        <v>7500</v>
      </c>
      <c r="H372" s="10"/>
      <c r="I372" s="13">
        <f>data_N[[#This Row],[quantité]]*data_N[[#This Row],[prix_de_vente_unitaire]]*(1-data_N[[#This Row],[discount]])</f>
        <v>7500</v>
      </c>
    </row>
    <row r="373" spans="1:9" x14ac:dyDescent="0.25">
      <c r="A373" s="8">
        <v>372</v>
      </c>
      <c r="B373" s="9">
        <v>45632</v>
      </c>
      <c r="C373" s="5">
        <v>4</v>
      </c>
      <c r="D373" s="5">
        <v>9</v>
      </c>
      <c r="E373" s="8" t="str">
        <f>_xlfn.XLOOKUP('Base N'!$D373,Produits!A:A,Produits!B:B)</f>
        <v>VTT1000</v>
      </c>
      <c r="F373" s="8">
        <v>1</v>
      </c>
      <c r="G373" s="12">
        <f>_xlfn.XLOOKUP('Base N'!$D373,Produits!A:A,Produits!G:G)</f>
        <v>2650</v>
      </c>
      <c r="H373" s="10"/>
      <c r="I373" s="13">
        <f>data_N[[#This Row],[quantité]]*data_N[[#This Row],[prix_de_vente_unitaire]]*(1-data_N[[#This Row],[discount]])</f>
        <v>2650</v>
      </c>
    </row>
    <row r="374" spans="1:9" x14ac:dyDescent="0.25">
      <c r="A374" s="8">
        <v>373</v>
      </c>
      <c r="B374" s="9">
        <v>45632</v>
      </c>
      <c r="C374" s="5">
        <v>6</v>
      </c>
      <c r="D374" s="5">
        <v>13</v>
      </c>
      <c r="E374" s="8" t="str">
        <f>_xlfn.XLOOKUP('Base N'!$D374,Produits!A:A,Produits!B:B)</f>
        <v>VTT1004</v>
      </c>
      <c r="F374" s="8">
        <v>1</v>
      </c>
      <c r="G374" s="12">
        <f>_xlfn.XLOOKUP('Base N'!$D374,Produits!A:A,Produits!G:G)</f>
        <v>2700</v>
      </c>
      <c r="H374" s="10"/>
      <c r="I374" s="13">
        <f>data_N[[#This Row],[quantité]]*data_N[[#This Row],[prix_de_vente_unitaire]]*(1-data_N[[#This Row],[discount]])</f>
        <v>2700</v>
      </c>
    </row>
    <row r="375" spans="1:9" x14ac:dyDescent="0.25">
      <c r="A375" s="8">
        <v>374</v>
      </c>
      <c r="B375" s="9">
        <v>45633</v>
      </c>
      <c r="C375" s="5">
        <v>5</v>
      </c>
      <c r="D375" s="5">
        <v>5</v>
      </c>
      <c r="E375" s="8" t="str">
        <f>_xlfn.XLOOKUP('Base N'!$D375,Produits!A:A,Produits!B:B)</f>
        <v>Road_bike1001</v>
      </c>
      <c r="F375" s="8">
        <v>1</v>
      </c>
      <c r="G375" s="12">
        <f>_xlfn.XLOOKUP('Base N'!$D375,Produits!A:A,Produits!G:G)</f>
        <v>3900</v>
      </c>
      <c r="H375" s="10"/>
      <c r="I375" s="13">
        <f>data_N[[#This Row],[quantité]]*data_N[[#This Row],[prix_de_vente_unitaire]]*(1-data_N[[#This Row],[discount]])</f>
        <v>3900</v>
      </c>
    </row>
    <row r="376" spans="1:9" x14ac:dyDescent="0.25">
      <c r="A376" s="8">
        <v>375</v>
      </c>
      <c r="B376" s="9">
        <v>45634</v>
      </c>
      <c r="C376" s="5">
        <v>6</v>
      </c>
      <c r="D376" s="5">
        <v>5</v>
      </c>
      <c r="E376" s="8" t="str">
        <f>_xlfn.XLOOKUP('Base N'!$D376,Produits!A:A,Produits!B:B)</f>
        <v>Road_bike1001</v>
      </c>
      <c r="F376" s="8">
        <v>1</v>
      </c>
      <c r="G376" s="12">
        <f>_xlfn.XLOOKUP('Base N'!$D376,Produits!A:A,Produits!G:G)</f>
        <v>3900</v>
      </c>
      <c r="H376" s="10"/>
      <c r="I376" s="13">
        <f>data_N[[#This Row],[quantité]]*data_N[[#This Row],[prix_de_vente_unitaire]]*(1-data_N[[#This Row],[discount]])</f>
        <v>3900</v>
      </c>
    </row>
    <row r="377" spans="1:9" x14ac:dyDescent="0.25">
      <c r="A377" s="8">
        <v>376</v>
      </c>
      <c r="B377" s="9">
        <v>45635</v>
      </c>
      <c r="C377" s="5">
        <v>2</v>
      </c>
      <c r="D377" s="5">
        <v>1</v>
      </c>
      <c r="E377" s="8" t="str">
        <f>_xlfn.XLOOKUP('Base N'!$D377,Produits!A:A,Produits!B:B)</f>
        <v>E_bike1000</v>
      </c>
      <c r="F377" s="8">
        <v>1</v>
      </c>
      <c r="G377" s="12">
        <f>_xlfn.XLOOKUP('Base N'!$D377,Produits!A:A,Produits!G:G)</f>
        <v>7500</v>
      </c>
      <c r="H377" s="10"/>
      <c r="I377" s="13">
        <f>data_N[[#This Row],[quantité]]*data_N[[#This Row],[prix_de_vente_unitaire]]*(1-data_N[[#This Row],[discount]])</f>
        <v>7500</v>
      </c>
    </row>
    <row r="378" spans="1:9" x14ac:dyDescent="0.25">
      <c r="A378" s="8">
        <v>377</v>
      </c>
      <c r="B378" s="9">
        <v>45636</v>
      </c>
      <c r="C378" s="5">
        <v>5</v>
      </c>
      <c r="D378" s="5">
        <v>15</v>
      </c>
      <c r="E378" s="8" t="str">
        <f>_xlfn.XLOOKUP('Base N'!$D378,Produits!A:A,Produits!B:B)</f>
        <v>VTC1000</v>
      </c>
      <c r="F378" s="8">
        <v>1</v>
      </c>
      <c r="G378" s="12">
        <f>_xlfn.XLOOKUP('Base N'!$D378,Produits!A:A,Produits!G:G)</f>
        <v>950</v>
      </c>
      <c r="H378" s="10"/>
      <c r="I378" s="13">
        <f>data_N[[#This Row],[quantité]]*data_N[[#This Row],[prix_de_vente_unitaire]]*(1-data_N[[#This Row],[discount]])</f>
        <v>950</v>
      </c>
    </row>
    <row r="379" spans="1:9" x14ac:dyDescent="0.25">
      <c r="A379" s="8">
        <v>378</v>
      </c>
      <c r="B379" s="9">
        <v>45637</v>
      </c>
      <c r="C379" s="5">
        <v>4</v>
      </c>
      <c r="D379" s="5">
        <v>6</v>
      </c>
      <c r="E379" s="8" t="str">
        <f>_xlfn.XLOOKUP('Base N'!$D379,Produits!A:A,Produits!B:B)</f>
        <v>Road_bike1002</v>
      </c>
      <c r="F379" s="8">
        <v>1</v>
      </c>
      <c r="G379" s="12">
        <f>_xlfn.XLOOKUP('Base N'!$D379,Produits!A:A,Produits!G:G)</f>
        <v>3900</v>
      </c>
      <c r="H379" s="10"/>
      <c r="I379" s="13">
        <f>data_N[[#This Row],[quantité]]*data_N[[#This Row],[prix_de_vente_unitaire]]*(1-data_N[[#This Row],[discount]])</f>
        <v>3900</v>
      </c>
    </row>
    <row r="380" spans="1:9" x14ac:dyDescent="0.25">
      <c r="A380" s="8">
        <v>379</v>
      </c>
      <c r="B380" s="9">
        <v>45637</v>
      </c>
      <c r="C380" s="5">
        <v>2</v>
      </c>
      <c r="D380" s="5">
        <v>1</v>
      </c>
      <c r="E380" s="8" t="str">
        <f>_xlfn.XLOOKUP('Base N'!$D380,Produits!A:A,Produits!B:B)</f>
        <v>E_bike1000</v>
      </c>
      <c r="F380" s="8">
        <v>1</v>
      </c>
      <c r="G380" s="12">
        <f>_xlfn.XLOOKUP('Base N'!$D380,Produits!A:A,Produits!G:G)</f>
        <v>7500</v>
      </c>
      <c r="H380" s="10"/>
      <c r="I380" s="13">
        <f>data_N[[#This Row],[quantité]]*data_N[[#This Row],[prix_de_vente_unitaire]]*(1-data_N[[#This Row],[discount]])</f>
        <v>7500</v>
      </c>
    </row>
    <row r="381" spans="1:9" x14ac:dyDescent="0.25">
      <c r="A381" s="8">
        <v>380</v>
      </c>
      <c r="B381" s="9">
        <v>45637</v>
      </c>
      <c r="C381" s="5">
        <v>1</v>
      </c>
      <c r="D381" s="5">
        <v>16</v>
      </c>
      <c r="E381" s="8" t="str">
        <f>_xlfn.XLOOKUP('Base N'!$D381,Produits!A:A,Produits!B:B)</f>
        <v>VTC1001</v>
      </c>
      <c r="F381" s="8">
        <v>1</v>
      </c>
      <c r="G381" s="12">
        <f>_xlfn.XLOOKUP('Base N'!$D381,Produits!A:A,Produits!G:G)</f>
        <v>990</v>
      </c>
      <c r="H381" s="10"/>
      <c r="I381" s="13">
        <f>data_N[[#This Row],[quantité]]*data_N[[#This Row],[prix_de_vente_unitaire]]*(1-data_N[[#This Row],[discount]])</f>
        <v>990</v>
      </c>
    </row>
    <row r="382" spans="1:9" x14ac:dyDescent="0.25">
      <c r="A382" s="8">
        <v>381</v>
      </c>
      <c r="B382" s="9">
        <v>45638</v>
      </c>
      <c r="C382" s="5">
        <v>3</v>
      </c>
      <c r="D382" s="5">
        <v>5</v>
      </c>
      <c r="E382" s="8" t="str">
        <f>_xlfn.XLOOKUP('Base N'!$D382,Produits!A:A,Produits!B:B)</f>
        <v>Road_bike1001</v>
      </c>
      <c r="F382" s="8">
        <v>1</v>
      </c>
      <c r="G382" s="12">
        <f>_xlfn.XLOOKUP('Base N'!$D382,Produits!A:A,Produits!G:G)</f>
        <v>3900</v>
      </c>
      <c r="H382" s="10"/>
      <c r="I382" s="13">
        <f>data_N[[#This Row],[quantité]]*data_N[[#This Row],[prix_de_vente_unitaire]]*(1-data_N[[#This Row],[discount]])</f>
        <v>3900</v>
      </c>
    </row>
    <row r="383" spans="1:9" x14ac:dyDescent="0.25">
      <c r="A383" s="8">
        <v>382</v>
      </c>
      <c r="B383" s="9">
        <v>45638</v>
      </c>
      <c r="C383" s="5">
        <v>6</v>
      </c>
      <c r="D383" s="5">
        <v>6</v>
      </c>
      <c r="E383" s="8" t="str">
        <f>_xlfn.XLOOKUP('Base N'!$D383,Produits!A:A,Produits!B:B)</f>
        <v>Road_bike1002</v>
      </c>
      <c r="F383" s="8">
        <v>1</v>
      </c>
      <c r="G383" s="12">
        <f>_xlfn.XLOOKUP('Base N'!$D383,Produits!A:A,Produits!G:G)</f>
        <v>3900</v>
      </c>
      <c r="H383" s="10"/>
      <c r="I383" s="13">
        <f>data_N[[#This Row],[quantité]]*data_N[[#This Row],[prix_de_vente_unitaire]]*(1-data_N[[#This Row],[discount]])</f>
        <v>3900</v>
      </c>
    </row>
    <row r="384" spans="1:9" x14ac:dyDescent="0.25">
      <c r="A384" s="8">
        <v>383</v>
      </c>
      <c r="B384" s="9">
        <v>45639</v>
      </c>
      <c r="C384" s="5">
        <v>4</v>
      </c>
      <c r="D384" s="5">
        <v>1</v>
      </c>
      <c r="E384" s="8" t="str">
        <f>_xlfn.XLOOKUP('Base N'!$D384,Produits!A:A,Produits!B:B)</f>
        <v>E_bike1000</v>
      </c>
      <c r="F384" s="8">
        <v>1</v>
      </c>
      <c r="G384" s="12">
        <f>_xlfn.XLOOKUP('Base N'!$D384,Produits!A:A,Produits!G:G)</f>
        <v>7500</v>
      </c>
      <c r="H384" s="10"/>
      <c r="I384" s="13">
        <f>data_N[[#This Row],[quantité]]*data_N[[#This Row],[prix_de_vente_unitaire]]*(1-data_N[[#This Row],[discount]])</f>
        <v>7500</v>
      </c>
    </row>
    <row r="385" spans="1:9" x14ac:dyDescent="0.25">
      <c r="A385" s="8">
        <v>384</v>
      </c>
      <c r="B385" s="9">
        <v>45641</v>
      </c>
      <c r="C385" s="5">
        <v>1</v>
      </c>
      <c r="D385" s="5">
        <v>12</v>
      </c>
      <c r="E385" s="8" t="str">
        <f>_xlfn.XLOOKUP('Base N'!$D385,Produits!A:A,Produits!B:B)</f>
        <v>VTT1003</v>
      </c>
      <c r="F385" s="8">
        <v>1</v>
      </c>
      <c r="G385" s="12">
        <f>_xlfn.XLOOKUP('Base N'!$D385,Produits!A:A,Produits!G:G)</f>
        <v>2700</v>
      </c>
      <c r="H385" s="10"/>
      <c r="I385" s="13">
        <f>data_N[[#This Row],[quantité]]*data_N[[#This Row],[prix_de_vente_unitaire]]*(1-data_N[[#This Row],[discount]])</f>
        <v>2700</v>
      </c>
    </row>
    <row r="386" spans="1:9" x14ac:dyDescent="0.25">
      <c r="A386" s="8">
        <v>385</v>
      </c>
      <c r="B386" s="9">
        <v>45641</v>
      </c>
      <c r="C386" s="5">
        <v>2</v>
      </c>
      <c r="D386" s="5">
        <v>17</v>
      </c>
      <c r="E386" s="8" t="str">
        <f>_xlfn.XLOOKUP('Base N'!$D386,Produits!A:A,Produits!B:B)</f>
        <v>VTC1002</v>
      </c>
      <c r="F386" s="8">
        <v>1</v>
      </c>
      <c r="G386" s="12">
        <f>_xlfn.XLOOKUP('Base N'!$D386,Produits!A:A,Produits!G:G)</f>
        <v>990</v>
      </c>
      <c r="H386" s="10"/>
      <c r="I386" s="13">
        <f>data_N[[#This Row],[quantité]]*data_N[[#This Row],[prix_de_vente_unitaire]]*(1-data_N[[#This Row],[discount]])</f>
        <v>990</v>
      </c>
    </row>
    <row r="387" spans="1:9" x14ac:dyDescent="0.25">
      <c r="A387" s="8">
        <v>386</v>
      </c>
      <c r="B387" s="9">
        <v>45644</v>
      </c>
      <c r="C387" s="5">
        <v>5</v>
      </c>
      <c r="D387" s="5">
        <v>10</v>
      </c>
      <c r="E387" s="8" t="str">
        <f>_xlfn.XLOOKUP('Base N'!$D387,Produits!A:A,Produits!B:B)</f>
        <v>VTT1001</v>
      </c>
      <c r="F387" s="8">
        <v>1</v>
      </c>
      <c r="G387" s="12">
        <f>_xlfn.XLOOKUP('Base N'!$D387,Produits!A:A,Produits!G:G)</f>
        <v>2700</v>
      </c>
      <c r="H387" s="10"/>
      <c r="I387" s="13">
        <f>data_N[[#This Row],[quantité]]*data_N[[#This Row],[prix_de_vente_unitaire]]*(1-data_N[[#This Row],[discount]])</f>
        <v>2700</v>
      </c>
    </row>
    <row r="388" spans="1:9" x14ac:dyDescent="0.25">
      <c r="A388" s="8">
        <v>387</v>
      </c>
      <c r="B388" s="9">
        <v>45644</v>
      </c>
      <c r="C388" s="5">
        <v>6</v>
      </c>
      <c r="D388" s="5">
        <v>8</v>
      </c>
      <c r="E388" s="8" t="str">
        <f>_xlfn.XLOOKUP('Base N'!$D388,Produits!A:A,Produits!B:B)</f>
        <v>Road_bike1004</v>
      </c>
      <c r="F388" s="8">
        <v>1</v>
      </c>
      <c r="G388" s="12">
        <f>_xlfn.XLOOKUP('Base N'!$D388,Produits!A:A,Produits!G:G)</f>
        <v>3900</v>
      </c>
      <c r="H388" s="10"/>
      <c r="I388" s="13">
        <f>data_N[[#This Row],[quantité]]*data_N[[#This Row],[prix_de_vente_unitaire]]*(1-data_N[[#This Row],[discount]])</f>
        <v>3900</v>
      </c>
    </row>
    <row r="389" spans="1:9" x14ac:dyDescent="0.25">
      <c r="A389" s="8">
        <v>388</v>
      </c>
      <c r="B389" s="9">
        <v>45646</v>
      </c>
      <c r="C389" s="5">
        <v>2</v>
      </c>
      <c r="D389" s="5">
        <v>9</v>
      </c>
      <c r="E389" s="8" t="str">
        <f>_xlfn.XLOOKUP('Base N'!$D389,Produits!A:A,Produits!B:B)</f>
        <v>VTT1000</v>
      </c>
      <c r="F389" s="8">
        <v>1</v>
      </c>
      <c r="G389" s="12">
        <f>_xlfn.XLOOKUP('Base N'!$D389,Produits!A:A,Produits!G:G)</f>
        <v>2650</v>
      </c>
      <c r="H389" s="10"/>
      <c r="I389" s="13">
        <f>data_N[[#This Row],[quantité]]*data_N[[#This Row],[prix_de_vente_unitaire]]*(1-data_N[[#This Row],[discount]])</f>
        <v>2650</v>
      </c>
    </row>
    <row r="390" spans="1:9" x14ac:dyDescent="0.25">
      <c r="A390" s="8">
        <v>389</v>
      </c>
      <c r="B390" s="9">
        <v>45646</v>
      </c>
      <c r="C390" s="5">
        <v>2</v>
      </c>
      <c r="D390" s="5">
        <v>16</v>
      </c>
      <c r="E390" s="8" t="str">
        <f>_xlfn.XLOOKUP('Base N'!$D390,Produits!A:A,Produits!B:B)</f>
        <v>VTC1001</v>
      </c>
      <c r="F390" s="8">
        <v>1</v>
      </c>
      <c r="G390" s="12">
        <f>_xlfn.XLOOKUP('Base N'!$D390,Produits!A:A,Produits!G:G)</f>
        <v>990</v>
      </c>
      <c r="H390" s="10"/>
      <c r="I390" s="13">
        <f>data_N[[#This Row],[quantité]]*data_N[[#This Row],[prix_de_vente_unitaire]]*(1-data_N[[#This Row],[discount]])</f>
        <v>990</v>
      </c>
    </row>
    <row r="391" spans="1:9" x14ac:dyDescent="0.25">
      <c r="A391" s="8">
        <v>390</v>
      </c>
      <c r="B391" s="9">
        <v>45646</v>
      </c>
      <c r="C391" s="5">
        <v>2</v>
      </c>
      <c r="D391" s="5">
        <v>9</v>
      </c>
      <c r="E391" s="8" t="str">
        <f>_xlfn.XLOOKUP('Base N'!$D391,Produits!A:A,Produits!B:B)</f>
        <v>VTT1000</v>
      </c>
      <c r="F391" s="8">
        <v>1</v>
      </c>
      <c r="G391" s="12">
        <f>_xlfn.XLOOKUP('Base N'!$D391,Produits!A:A,Produits!G:G)</f>
        <v>2650</v>
      </c>
      <c r="H391" s="10"/>
      <c r="I391" s="13">
        <f>data_N[[#This Row],[quantité]]*data_N[[#This Row],[prix_de_vente_unitaire]]*(1-data_N[[#This Row],[discount]])</f>
        <v>2650</v>
      </c>
    </row>
    <row r="392" spans="1:9" x14ac:dyDescent="0.25">
      <c r="A392" s="8">
        <v>391</v>
      </c>
      <c r="B392" s="9">
        <v>45647</v>
      </c>
      <c r="C392" s="5">
        <v>3</v>
      </c>
      <c r="D392" s="5">
        <v>5</v>
      </c>
      <c r="E392" s="8" t="str">
        <f>_xlfn.XLOOKUP('Base N'!$D392,Produits!A:A,Produits!B:B)</f>
        <v>Road_bike1001</v>
      </c>
      <c r="F392" s="8">
        <v>1</v>
      </c>
      <c r="G392" s="12">
        <f>_xlfn.XLOOKUP('Base N'!$D392,Produits!A:A,Produits!G:G)</f>
        <v>3900</v>
      </c>
      <c r="H392" s="10"/>
      <c r="I392" s="13">
        <f>data_N[[#This Row],[quantité]]*data_N[[#This Row],[prix_de_vente_unitaire]]*(1-data_N[[#This Row],[discount]])</f>
        <v>3900</v>
      </c>
    </row>
    <row r="393" spans="1:9" x14ac:dyDescent="0.25">
      <c r="A393" s="8">
        <v>392</v>
      </c>
      <c r="B393" s="9">
        <v>45648</v>
      </c>
      <c r="C393" s="5">
        <v>4</v>
      </c>
      <c r="D393" s="5">
        <v>16</v>
      </c>
      <c r="E393" s="8" t="str">
        <f>_xlfn.XLOOKUP('Base N'!$D393,Produits!A:A,Produits!B:B)</f>
        <v>VTC1001</v>
      </c>
      <c r="F393" s="8">
        <v>1</v>
      </c>
      <c r="G393" s="12">
        <f>_xlfn.XLOOKUP('Base N'!$D393,Produits!A:A,Produits!G:G)</f>
        <v>990</v>
      </c>
      <c r="H393" s="10"/>
      <c r="I393" s="13">
        <f>data_N[[#This Row],[quantité]]*data_N[[#This Row],[prix_de_vente_unitaire]]*(1-data_N[[#This Row],[discount]])</f>
        <v>990</v>
      </c>
    </row>
    <row r="394" spans="1:9" x14ac:dyDescent="0.25">
      <c r="A394" s="8">
        <v>393</v>
      </c>
      <c r="B394" s="9">
        <v>45648</v>
      </c>
      <c r="C394" s="5">
        <v>6</v>
      </c>
      <c r="D394" s="5">
        <v>12</v>
      </c>
      <c r="E394" s="8" t="str">
        <f>_xlfn.XLOOKUP('Base N'!$D394,Produits!A:A,Produits!B:B)</f>
        <v>VTT1003</v>
      </c>
      <c r="F394" s="8">
        <v>1</v>
      </c>
      <c r="G394" s="12">
        <f>_xlfn.XLOOKUP('Base N'!$D394,Produits!A:A,Produits!G:G)</f>
        <v>2700</v>
      </c>
      <c r="H394" s="10"/>
      <c r="I394" s="13">
        <f>data_N[[#This Row],[quantité]]*data_N[[#This Row],[prix_de_vente_unitaire]]*(1-data_N[[#This Row],[discount]])</f>
        <v>2700</v>
      </c>
    </row>
    <row r="395" spans="1:9" x14ac:dyDescent="0.25">
      <c r="A395" s="8">
        <v>394</v>
      </c>
      <c r="B395" s="9">
        <v>45648</v>
      </c>
      <c r="C395" s="5">
        <v>3</v>
      </c>
      <c r="D395" s="5">
        <v>12</v>
      </c>
      <c r="E395" s="8" t="str">
        <f>_xlfn.XLOOKUP('Base N'!$D395,Produits!A:A,Produits!B:B)</f>
        <v>VTT1003</v>
      </c>
      <c r="F395" s="8">
        <v>1</v>
      </c>
      <c r="G395" s="12">
        <f>_xlfn.XLOOKUP('Base N'!$D395,Produits!A:A,Produits!G:G)</f>
        <v>2700</v>
      </c>
      <c r="H395" s="10"/>
      <c r="I395" s="13">
        <f>data_N[[#This Row],[quantité]]*data_N[[#This Row],[prix_de_vente_unitaire]]*(1-data_N[[#This Row],[discount]])</f>
        <v>2700</v>
      </c>
    </row>
    <row r="396" spans="1:9" x14ac:dyDescent="0.25">
      <c r="A396" s="8">
        <v>395</v>
      </c>
      <c r="B396" s="9">
        <v>45649</v>
      </c>
      <c r="C396" s="5">
        <v>1</v>
      </c>
      <c r="D396" s="5">
        <v>13</v>
      </c>
      <c r="E396" s="8" t="str">
        <f>_xlfn.XLOOKUP('Base N'!$D396,Produits!A:A,Produits!B:B)</f>
        <v>VTT1004</v>
      </c>
      <c r="F396" s="8">
        <v>1</v>
      </c>
      <c r="G396" s="12">
        <f>_xlfn.XLOOKUP('Base N'!$D396,Produits!A:A,Produits!G:G)</f>
        <v>2700</v>
      </c>
      <c r="H396" s="10"/>
      <c r="I396" s="13">
        <f>data_N[[#This Row],[quantité]]*data_N[[#This Row],[prix_de_vente_unitaire]]*(1-data_N[[#This Row],[discount]])</f>
        <v>2700</v>
      </c>
    </row>
    <row r="397" spans="1:9" x14ac:dyDescent="0.25">
      <c r="A397" s="8">
        <v>396</v>
      </c>
      <c r="B397" s="9">
        <v>45649</v>
      </c>
      <c r="C397" s="5">
        <v>2</v>
      </c>
      <c r="D397" s="5">
        <v>11</v>
      </c>
      <c r="E397" s="8" t="str">
        <f>_xlfn.XLOOKUP('Base N'!$D397,Produits!A:A,Produits!B:B)</f>
        <v>VTT1002</v>
      </c>
      <c r="F397" s="8">
        <v>1</v>
      </c>
      <c r="G397" s="12">
        <f>_xlfn.XLOOKUP('Base N'!$D397,Produits!A:A,Produits!G:G)</f>
        <v>2700</v>
      </c>
      <c r="H397" s="10"/>
      <c r="I397" s="13">
        <f>data_N[[#This Row],[quantité]]*data_N[[#This Row],[prix_de_vente_unitaire]]*(1-data_N[[#This Row],[discount]])</f>
        <v>2700</v>
      </c>
    </row>
    <row r="398" spans="1:9" x14ac:dyDescent="0.25">
      <c r="A398" s="8">
        <v>397</v>
      </c>
      <c r="B398" s="9">
        <v>45651</v>
      </c>
      <c r="C398" s="5">
        <v>2</v>
      </c>
      <c r="D398" s="5">
        <v>8</v>
      </c>
      <c r="E398" s="8" t="str">
        <f>_xlfn.XLOOKUP('Base N'!$D398,Produits!A:A,Produits!B:B)</f>
        <v>Road_bike1004</v>
      </c>
      <c r="F398" s="8">
        <v>1</v>
      </c>
      <c r="G398" s="12">
        <f>_xlfn.XLOOKUP('Base N'!$D398,Produits!A:A,Produits!G:G)</f>
        <v>3900</v>
      </c>
      <c r="H398" s="10"/>
      <c r="I398" s="13">
        <f>data_N[[#This Row],[quantité]]*data_N[[#This Row],[prix_de_vente_unitaire]]*(1-data_N[[#This Row],[discount]])</f>
        <v>3900</v>
      </c>
    </row>
    <row r="399" spans="1:9" x14ac:dyDescent="0.25">
      <c r="A399" s="8">
        <v>398</v>
      </c>
      <c r="B399" s="9">
        <v>45654</v>
      </c>
      <c r="C399" s="5">
        <v>1</v>
      </c>
      <c r="D399" s="5">
        <v>6</v>
      </c>
      <c r="E399" s="8" t="str">
        <f>_xlfn.XLOOKUP('Base N'!$D399,Produits!A:A,Produits!B:B)</f>
        <v>Road_bike1002</v>
      </c>
      <c r="F399" s="8">
        <v>1</v>
      </c>
      <c r="G399" s="12">
        <f>_xlfn.XLOOKUP('Base N'!$D399,Produits!A:A,Produits!G:G)</f>
        <v>3900</v>
      </c>
      <c r="H399" s="10"/>
      <c r="I399" s="13">
        <f>data_N[[#This Row],[quantité]]*data_N[[#This Row],[prix_de_vente_unitaire]]*(1-data_N[[#This Row],[discount]])</f>
        <v>3900</v>
      </c>
    </row>
    <row r="400" spans="1:9" x14ac:dyDescent="0.25">
      <c r="A400" s="8">
        <v>399</v>
      </c>
      <c r="B400" s="9">
        <v>45657</v>
      </c>
      <c r="C400" s="5">
        <v>2</v>
      </c>
      <c r="D400" s="5">
        <v>12</v>
      </c>
      <c r="E400" s="8" t="str">
        <f>_xlfn.XLOOKUP('Base N'!$D400,Produits!A:A,Produits!B:B)</f>
        <v>VTT1003</v>
      </c>
      <c r="F400" s="8">
        <v>1</v>
      </c>
      <c r="G400" s="12">
        <f>_xlfn.XLOOKUP('Base N'!$D400,Produits!A:A,Produits!G:G)</f>
        <v>2700</v>
      </c>
      <c r="H400" s="10"/>
      <c r="I400" s="13">
        <f>data_N[[#This Row],[quantité]]*data_N[[#This Row],[prix_de_vente_unitaire]]*(1-data_N[[#This Row],[discount]])</f>
        <v>2700</v>
      </c>
    </row>
    <row r="401" spans="2:8" x14ac:dyDescent="0.25">
      <c r="B401" s="4"/>
      <c r="C401" s="6"/>
      <c r="D401" s="6"/>
      <c r="H401" s="7"/>
    </row>
    <row r="402" spans="2:8" x14ac:dyDescent="0.25">
      <c r="B402" s="4"/>
      <c r="C402" s="6"/>
      <c r="D402" s="6"/>
      <c r="H402" s="7"/>
    </row>
    <row r="403" spans="2:8" x14ac:dyDescent="0.25">
      <c r="B403" s="4"/>
      <c r="C403" s="6"/>
      <c r="D403" s="6"/>
      <c r="H403" s="7"/>
    </row>
    <row r="404" spans="2:8" x14ac:dyDescent="0.25">
      <c r="B404" s="4"/>
      <c r="C404" s="6"/>
      <c r="D404" s="6"/>
      <c r="H404" s="7"/>
    </row>
    <row r="405" spans="2:8" x14ac:dyDescent="0.25">
      <c r="B405" s="4"/>
      <c r="C405" s="6"/>
      <c r="D405" s="6"/>
      <c r="H405" s="7"/>
    </row>
    <row r="406" spans="2:8" x14ac:dyDescent="0.25">
      <c r="B406" s="4"/>
      <c r="C406" s="6"/>
      <c r="D406" s="6"/>
      <c r="H406" s="7"/>
    </row>
    <row r="407" spans="2:8" x14ac:dyDescent="0.25">
      <c r="B407" s="4"/>
      <c r="C407" s="6"/>
      <c r="D407" s="6"/>
      <c r="H407" s="7"/>
    </row>
    <row r="408" spans="2:8" x14ac:dyDescent="0.25">
      <c r="B408" s="4"/>
      <c r="C408" s="6"/>
      <c r="D408" s="6"/>
      <c r="H408" s="7"/>
    </row>
    <row r="409" spans="2:8" x14ac:dyDescent="0.25">
      <c r="B409" s="4"/>
      <c r="C409" s="6"/>
      <c r="D409" s="6"/>
      <c r="H409" s="7"/>
    </row>
    <row r="410" spans="2:8" x14ac:dyDescent="0.25">
      <c r="B410" s="4"/>
      <c r="C410" s="6"/>
      <c r="D410" s="6"/>
      <c r="H410" s="7"/>
    </row>
    <row r="411" spans="2:8" x14ac:dyDescent="0.25">
      <c r="B411" s="4"/>
      <c r="C411" s="6"/>
      <c r="D411" s="6"/>
      <c r="H411" s="7"/>
    </row>
    <row r="412" spans="2:8" x14ac:dyDescent="0.25">
      <c r="B412" s="4"/>
      <c r="C412" s="6"/>
      <c r="D412" s="6"/>
      <c r="H412" s="7"/>
    </row>
    <row r="413" spans="2:8" x14ac:dyDescent="0.25">
      <c r="B413" s="4"/>
      <c r="C413" s="6"/>
      <c r="D413" s="6"/>
      <c r="H413" s="7"/>
    </row>
    <row r="414" spans="2:8" x14ac:dyDescent="0.25">
      <c r="B414" s="4"/>
      <c r="C414" s="6"/>
      <c r="D414" s="6"/>
      <c r="H414" s="7"/>
    </row>
    <row r="415" spans="2:8" x14ac:dyDescent="0.25">
      <c r="B415" s="4"/>
      <c r="C415" s="6"/>
      <c r="D415" s="6"/>
      <c r="H415" s="7"/>
    </row>
    <row r="416" spans="2:8" x14ac:dyDescent="0.25">
      <c r="B416" s="4"/>
      <c r="C416" s="6"/>
      <c r="D416" s="6"/>
      <c r="H416" s="7"/>
    </row>
    <row r="417" spans="2:8" x14ac:dyDescent="0.25">
      <c r="B417" s="4"/>
      <c r="C417" s="6"/>
      <c r="D417" s="6"/>
      <c r="H417" s="7"/>
    </row>
    <row r="418" spans="2:8" x14ac:dyDescent="0.25">
      <c r="B418" s="4"/>
      <c r="C418" s="6"/>
      <c r="D418" s="6"/>
      <c r="H418" s="7"/>
    </row>
    <row r="419" spans="2:8" x14ac:dyDescent="0.25">
      <c r="B419" s="4"/>
      <c r="C419" s="6"/>
      <c r="D419" s="6"/>
      <c r="H419" s="7"/>
    </row>
    <row r="420" spans="2:8" x14ac:dyDescent="0.25">
      <c r="B420" s="4"/>
      <c r="C420" s="6"/>
      <c r="D420" s="6"/>
      <c r="H420" s="7"/>
    </row>
    <row r="421" spans="2:8" x14ac:dyDescent="0.25">
      <c r="B421" s="4"/>
      <c r="C421" s="6"/>
      <c r="D421" s="6"/>
      <c r="H421" s="7"/>
    </row>
    <row r="422" spans="2:8" x14ac:dyDescent="0.25">
      <c r="B422" s="4"/>
      <c r="C422" s="6"/>
      <c r="D422" s="6"/>
      <c r="H422" s="7"/>
    </row>
    <row r="423" spans="2:8" x14ac:dyDescent="0.25">
      <c r="B423" s="4"/>
      <c r="C423" s="6"/>
      <c r="D423" s="6"/>
      <c r="H423" s="7"/>
    </row>
    <row r="424" spans="2:8" x14ac:dyDescent="0.25">
      <c r="B424" s="4"/>
      <c r="C424" s="6"/>
      <c r="D424" s="6"/>
      <c r="H424" s="7"/>
    </row>
    <row r="425" spans="2:8" x14ac:dyDescent="0.25">
      <c r="B425" s="4"/>
      <c r="C425" s="6"/>
      <c r="D425" s="6"/>
      <c r="H425" s="7"/>
    </row>
    <row r="426" spans="2:8" x14ac:dyDescent="0.25">
      <c r="B426" s="4"/>
      <c r="C426" s="6"/>
      <c r="D426" s="6"/>
      <c r="H426" s="7"/>
    </row>
    <row r="427" spans="2:8" x14ac:dyDescent="0.25">
      <c r="B427" s="4"/>
      <c r="C427" s="6"/>
      <c r="D427" s="6"/>
      <c r="H427" s="7"/>
    </row>
    <row r="428" spans="2:8" x14ac:dyDescent="0.25">
      <c r="B428" s="4"/>
      <c r="C428" s="6"/>
      <c r="D428" s="6"/>
      <c r="H428" s="7"/>
    </row>
    <row r="429" spans="2:8" x14ac:dyDescent="0.25">
      <c r="B429" s="4"/>
      <c r="C429" s="6"/>
      <c r="D429" s="6"/>
      <c r="H429" s="7"/>
    </row>
    <row r="430" spans="2:8" x14ac:dyDescent="0.25">
      <c r="B430" s="4"/>
      <c r="C430" s="6"/>
      <c r="D430" s="6"/>
      <c r="H430" s="7"/>
    </row>
    <row r="431" spans="2:8" x14ac:dyDescent="0.25">
      <c r="B431" s="4"/>
      <c r="C431" s="6"/>
      <c r="D431" s="6"/>
      <c r="H431" s="7"/>
    </row>
    <row r="432" spans="2:8" x14ac:dyDescent="0.25">
      <c r="B432" s="4"/>
      <c r="C432" s="6"/>
      <c r="D432" s="6"/>
      <c r="H432" s="7"/>
    </row>
    <row r="433" spans="2:8" x14ac:dyDescent="0.25">
      <c r="B433" s="4"/>
      <c r="C433" s="6"/>
      <c r="D433" s="6"/>
      <c r="H433" s="7"/>
    </row>
    <row r="434" spans="2:8" x14ac:dyDescent="0.25">
      <c r="B434" s="4"/>
      <c r="C434" s="6"/>
      <c r="D434" s="6"/>
      <c r="H434" s="7"/>
    </row>
    <row r="435" spans="2:8" x14ac:dyDescent="0.25">
      <c r="B435" s="4"/>
      <c r="C435" s="6"/>
      <c r="D435" s="6"/>
      <c r="H435" s="7"/>
    </row>
    <row r="436" spans="2:8" x14ac:dyDescent="0.25">
      <c r="B436" s="4"/>
      <c r="C436" s="6"/>
      <c r="D436" s="6"/>
      <c r="H436" s="7"/>
    </row>
    <row r="437" spans="2:8" x14ac:dyDescent="0.25">
      <c r="B437" s="4"/>
      <c r="C437" s="6"/>
      <c r="D437" s="6"/>
      <c r="H437" s="7"/>
    </row>
    <row r="438" spans="2:8" x14ac:dyDescent="0.25">
      <c r="B438" s="4"/>
      <c r="C438" s="6"/>
      <c r="D438" s="6"/>
      <c r="H438" s="7"/>
    </row>
    <row r="439" spans="2:8" x14ac:dyDescent="0.25">
      <c r="B439" s="4"/>
      <c r="C439" s="6"/>
      <c r="D439" s="6"/>
      <c r="H439" s="7"/>
    </row>
    <row r="440" spans="2:8" x14ac:dyDescent="0.25">
      <c r="B440" s="4"/>
      <c r="C440" s="6"/>
      <c r="D440" s="6"/>
      <c r="H440" s="7"/>
    </row>
    <row r="441" spans="2:8" x14ac:dyDescent="0.25">
      <c r="B441" s="4"/>
      <c r="C441" s="6"/>
      <c r="D441" s="6"/>
      <c r="H441" s="7"/>
    </row>
    <row r="442" spans="2:8" x14ac:dyDescent="0.25">
      <c r="B442" s="4"/>
      <c r="C442" s="6"/>
      <c r="D442" s="6"/>
      <c r="H442" s="7"/>
    </row>
    <row r="443" spans="2:8" x14ac:dyDescent="0.25">
      <c r="B443" s="4"/>
      <c r="C443" s="6"/>
      <c r="D443" s="6"/>
      <c r="H443" s="7"/>
    </row>
    <row r="444" spans="2:8" x14ac:dyDescent="0.25">
      <c r="B444" s="4"/>
      <c r="C444" s="6"/>
      <c r="D444" s="6"/>
      <c r="H444" s="7"/>
    </row>
    <row r="445" spans="2:8" x14ac:dyDescent="0.25">
      <c r="B445" s="4"/>
      <c r="C445" s="6"/>
      <c r="D445" s="6"/>
      <c r="H445" s="7"/>
    </row>
    <row r="446" spans="2:8" x14ac:dyDescent="0.25">
      <c r="B446" s="4"/>
      <c r="C446" s="6"/>
      <c r="D446" s="6"/>
      <c r="H446" s="7"/>
    </row>
    <row r="447" spans="2:8" x14ac:dyDescent="0.25">
      <c r="B447" s="4"/>
      <c r="C447" s="6"/>
      <c r="D447" s="6"/>
      <c r="H447" s="7"/>
    </row>
    <row r="448" spans="2:8" x14ac:dyDescent="0.25">
      <c r="B448" s="4"/>
      <c r="C448" s="6"/>
      <c r="D448" s="6"/>
      <c r="H448" s="7"/>
    </row>
    <row r="449" spans="2:8" x14ac:dyDescent="0.25">
      <c r="B449" s="4"/>
      <c r="C449" s="6"/>
      <c r="D449" s="6"/>
      <c r="H449" s="7"/>
    </row>
    <row r="450" spans="2:8" x14ac:dyDescent="0.25">
      <c r="B450" s="4"/>
      <c r="C450" s="6"/>
      <c r="D450" s="6"/>
      <c r="H450" s="7"/>
    </row>
    <row r="451" spans="2:8" x14ac:dyDescent="0.25">
      <c r="B451" s="4"/>
      <c r="C451" s="6"/>
      <c r="D451" s="6"/>
      <c r="H451" s="7"/>
    </row>
    <row r="452" spans="2:8" x14ac:dyDescent="0.25">
      <c r="B452" s="4"/>
      <c r="C452" s="6"/>
      <c r="D452" s="6"/>
      <c r="H452" s="7"/>
    </row>
    <row r="453" spans="2:8" x14ac:dyDescent="0.25">
      <c r="B453" s="4"/>
      <c r="C453" s="6"/>
      <c r="D453" s="6"/>
      <c r="H453" s="7"/>
    </row>
    <row r="454" spans="2:8" x14ac:dyDescent="0.25">
      <c r="B454" s="4"/>
      <c r="C454" s="6"/>
      <c r="D454" s="6"/>
      <c r="H454" s="7"/>
    </row>
    <row r="455" spans="2:8" x14ac:dyDescent="0.25">
      <c r="B455" s="4"/>
      <c r="C455" s="6"/>
      <c r="D455" s="6"/>
      <c r="H455" s="7"/>
    </row>
    <row r="456" spans="2:8" x14ac:dyDescent="0.25">
      <c r="B456" s="4"/>
      <c r="C456" s="6"/>
      <c r="D456" s="6"/>
      <c r="H456" s="7"/>
    </row>
    <row r="457" spans="2:8" x14ac:dyDescent="0.25">
      <c r="B457" s="4"/>
      <c r="C457" s="6"/>
      <c r="D457" s="6"/>
      <c r="H457" s="7"/>
    </row>
    <row r="458" spans="2:8" x14ac:dyDescent="0.25">
      <c r="B458" s="4"/>
      <c r="C458" s="6"/>
      <c r="D458" s="6"/>
      <c r="H458" s="7"/>
    </row>
    <row r="459" spans="2:8" x14ac:dyDescent="0.25">
      <c r="B459" s="4"/>
      <c r="C459" s="6"/>
      <c r="D459" s="6"/>
      <c r="H459" s="7"/>
    </row>
    <row r="460" spans="2:8" x14ac:dyDescent="0.25">
      <c r="B460" s="4"/>
      <c r="C460" s="6"/>
      <c r="D460" s="6"/>
      <c r="H460" s="7"/>
    </row>
    <row r="461" spans="2:8" x14ac:dyDescent="0.25">
      <c r="B461" s="4"/>
      <c r="C461" s="6"/>
      <c r="D461" s="6"/>
      <c r="H461" s="7"/>
    </row>
    <row r="462" spans="2:8" x14ac:dyDescent="0.25">
      <c r="B462" s="4"/>
      <c r="C462" s="6"/>
      <c r="D462" s="6"/>
      <c r="H462" s="7"/>
    </row>
    <row r="463" spans="2:8" x14ac:dyDescent="0.25">
      <c r="B463" s="4"/>
      <c r="C463" s="6"/>
      <c r="D463" s="6"/>
      <c r="H463" s="7"/>
    </row>
    <row r="464" spans="2:8" x14ac:dyDescent="0.25">
      <c r="B464" s="4"/>
      <c r="C464" s="6"/>
      <c r="D464" s="6"/>
      <c r="H464" s="7"/>
    </row>
    <row r="465" spans="2:8" x14ac:dyDescent="0.25">
      <c r="B465" s="4"/>
      <c r="C465" s="6"/>
      <c r="D465" s="6"/>
      <c r="H465" s="7"/>
    </row>
    <row r="466" spans="2:8" x14ac:dyDescent="0.25">
      <c r="B466" s="4"/>
      <c r="C466" s="6"/>
      <c r="D466" s="6"/>
      <c r="H466" s="7"/>
    </row>
    <row r="467" spans="2:8" x14ac:dyDescent="0.25">
      <c r="B467" s="4"/>
      <c r="C467" s="6"/>
      <c r="D467" s="6"/>
      <c r="H467" s="7"/>
    </row>
    <row r="468" spans="2:8" x14ac:dyDescent="0.25">
      <c r="B468" s="4"/>
      <c r="C468" s="6"/>
      <c r="D468" s="6"/>
      <c r="H468" s="7"/>
    </row>
    <row r="469" spans="2:8" x14ac:dyDescent="0.25">
      <c r="B469" s="4"/>
      <c r="C469" s="6"/>
      <c r="D469" s="6"/>
      <c r="H469" s="7"/>
    </row>
    <row r="470" spans="2:8" x14ac:dyDescent="0.25">
      <c r="B470" s="4"/>
      <c r="C470" s="6"/>
      <c r="D470" s="6"/>
      <c r="H470" s="7"/>
    </row>
    <row r="471" spans="2:8" x14ac:dyDescent="0.25">
      <c r="B471" s="4"/>
      <c r="C471" s="6"/>
      <c r="D471" s="6"/>
      <c r="H471" s="7"/>
    </row>
    <row r="472" spans="2:8" x14ac:dyDescent="0.25">
      <c r="B472" s="4"/>
      <c r="C472" s="6"/>
      <c r="D472" s="6"/>
      <c r="H472" s="7"/>
    </row>
    <row r="473" spans="2:8" x14ac:dyDescent="0.25">
      <c r="B473" s="4"/>
      <c r="C473" s="6"/>
      <c r="D473" s="6"/>
      <c r="H473" s="7"/>
    </row>
    <row r="474" spans="2:8" x14ac:dyDescent="0.25">
      <c r="B474" s="4"/>
      <c r="C474" s="6"/>
      <c r="D474" s="6"/>
      <c r="H474" s="7"/>
    </row>
    <row r="475" spans="2:8" x14ac:dyDescent="0.25">
      <c r="B475" s="4"/>
      <c r="C475" s="6"/>
      <c r="D475" s="6"/>
      <c r="H475" s="7"/>
    </row>
    <row r="476" spans="2:8" x14ac:dyDescent="0.25">
      <c r="B476" s="4"/>
      <c r="C476" s="6"/>
      <c r="D476" s="6"/>
      <c r="H476" s="7"/>
    </row>
    <row r="477" spans="2:8" x14ac:dyDescent="0.25">
      <c r="B477" s="4"/>
      <c r="C477" s="6"/>
      <c r="D477" s="6"/>
      <c r="H477" s="7"/>
    </row>
    <row r="478" spans="2:8" x14ac:dyDescent="0.25">
      <c r="B478" s="4"/>
      <c r="C478" s="6"/>
      <c r="D478" s="6"/>
      <c r="H478" s="7"/>
    </row>
    <row r="479" spans="2:8" x14ac:dyDescent="0.25">
      <c r="B479" s="4"/>
      <c r="C479" s="6"/>
      <c r="D479" s="6"/>
      <c r="H479" s="7"/>
    </row>
    <row r="480" spans="2:8" x14ac:dyDescent="0.25">
      <c r="B480" s="4"/>
      <c r="C480" s="6"/>
      <c r="D480" s="6"/>
      <c r="H480" s="7"/>
    </row>
    <row r="481" spans="2:8" x14ac:dyDescent="0.25">
      <c r="B481" s="4"/>
      <c r="C481" s="6"/>
      <c r="D481" s="6"/>
      <c r="H481" s="7"/>
    </row>
    <row r="482" spans="2:8" x14ac:dyDescent="0.25">
      <c r="B482" s="4"/>
      <c r="C482" s="6"/>
      <c r="D482" s="6"/>
      <c r="H482" s="7"/>
    </row>
    <row r="483" spans="2:8" x14ac:dyDescent="0.25">
      <c r="B483" s="4"/>
      <c r="C483" s="6"/>
      <c r="D483" s="6"/>
      <c r="H483" s="7"/>
    </row>
    <row r="484" spans="2:8" x14ac:dyDescent="0.25">
      <c r="B484" s="4"/>
      <c r="C484" s="6"/>
      <c r="D484" s="6"/>
      <c r="H484" s="7"/>
    </row>
    <row r="485" spans="2:8" x14ac:dyDescent="0.25">
      <c r="B485" s="4"/>
      <c r="C485" s="6"/>
      <c r="D485" s="6"/>
      <c r="H485" s="7"/>
    </row>
    <row r="486" spans="2:8" x14ac:dyDescent="0.25">
      <c r="B486" s="4"/>
      <c r="C486" s="6"/>
      <c r="D486" s="6"/>
      <c r="H486" s="7"/>
    </row>
    <row r="487" spans="2:8" x14ac:dyDescent="0.25">
      <c r="B487" s="4"/>
      <c r="C487" s="6"/>
      <c r="D487" s="6"/>
      <c r="H487" s="7"/>
    </row>
    <row r="488" spans="2:8" x14ac:dyDescent="0.25">
      <c r="B488" s="4"/>
      <c r="C488" s="6"/>
      <c r="D488" s="6"/>
      <c r="H488" s="7"/>
    </row>
    <row r="489" spans="2:8" x14ac:dyDescent="0.25">
      <c r="B489" s="4"/>
      <c r="C489" s="6"/>
      <c r="D489" s="6"/>
      <c r="H489" s="7"/>
    </row>
    <row r="490" spans="2:8" x14ac:dyDescent="0.25">
      <c r="B490" s="4"/>
      <c r="C490" s="6"/>
      <c r="D490" s="6"/>
      <c r="H490" s="7"/>
    </row>
    <row r="491" spans="2:8" x14ac:dyDescent="0.25">
      <c r="B491" s="4"/>
      <c r="C491" s="6"/>
      <c r="D491" s="6"/>
      <c r="H491" s="7"/>
    </row>
    <row r="492" spans="2:8" x14ac:dyDescent="0.25">
      <c r="B492" s="4"/>
      <c r="C492" s="6"/>
      <c r="D492" s="6"/>
      <c r="H492" s="7"/>
    </row>
    <row r="493" spans="2:8" x14ac:dyDescent="0.25">
      <c r="B493" s="4"/>
      <c r="C493" s="6"/>
      <c r="D493" s="6"/>
      <c r="H493" s="7"/>
    </row>
    <row r="494" spans="2:8" x14ac:dyDescent="0.25">
      <c r="B494" s="4"/>
      <c r="C494" s="6"/>
      <c r="D494" s="6"/>
      <c r="H494" s="7"/>
    </row>
    <row r="495" spans="2:8" x14ac:dyDescent="0.25">
      <c r="B495" s="4"/>
      <c r="C495" s="6"/>
      <c r="D495" s="6"/>
      <c r="H495" s="7"/>
    </row>
    <row r="496" spans="2:8" x14ac:dyDescent="0.25">
      <c r="B496" s="4"/>
      <c r="C496" s="6"/>
      <c r="D496" s="6"/>
      <c r="H496" s="7"/>
    </row>
    <row r="497" spans="2:8" x14ac:dyDescent="0.25">
      <c r="B497" s="4"/>
      <c r="C497" s="6"/>
      <c r="D497" s="6"/>
      <c r="H497" s="7"/>
    </row>
    <row r="498" spans="2:8" x14ac:dyDescent="0.25">
      <c r="B498" s="4"/>
      <c r="C498" s="6"/>
      <c r="D498" s="6"/>
      <c r="H498" s="7"/>
    </row>
    <row r="499" spans="2:8" x14ac:dyDescent="0.25">
      <c r="B499" s="4"/>
      <c r="C499" s="6"/>
      <c r="D499" s="6"/>
      <c r="H499" s="7"/>
    </row>
    <row r="500" spans="2:8" x14ac:dyDescent="0.25">
      <c r="B500" s="4"/>
      <c r="C500" s="6"/>
      <c r="D500" s="6"/>
      <c r="H500" s="7"/>
    </row>
    <row r="501" spans="2:8" x14ac:dyDescent="0.25">
      <c r="B501" s="4"/>
      <c r="C501" s="6"/>
      <c r="D501" s="6"/>
      <c r="H501" s="7"/>
    </row>
    <row r="502" spans="2:8" x14ac:dyDescent="0.25">
      <c r="B502" s="4"/>
      <c r="C502" s="6"/>
      <c r="D502" s="6"/>
      <c r="H502" s="7"/>
    </row>
    <row r="503" spans="2:8" x14ac:dyDescent="0.25">
      <c r="B503" s="4"/>
      <c r="C503" s="6"/>
      <c r="D503" s="6"/>
      <c r="H503" s="7"/>
    </row>
    <row r="504" spans="2:8" x14ac:dyDescent="0.25">
      <c r="B504" s="4"/>
      <c r="C504" s="6"/>
      <c r="D504" s="6"/>
      <c r="H504" s="7"/>
    </row>
    <row r="505" spans="2:8" x14ac:dyDescent="0.25">
      <c r="B505" s="4"/>
      <c r="C505" s="6"/>
      <c r="D505" s="6"/>
      <c r="H505" s="7"/>
    </row>
    <row r="506" spans="2:8" x14ac:dyDescent="0.25">
      <c r="B506" s="4"/>
      <c r="C506" s="6"/>
      <c r="D506" s="6"/>
      <c r="H506" s="7"/>
    </row>
    <row r="507" spans="2:8" x14ac:dyDescent="0.25">
      <c r="B507" s="4"/>
      <c r="C507" s="6"/>
      <c r="D507" s="6"/>
      <c r="H507" s="7"/>
    </row>
    <row r="508" spans="2:8" x14ac:dyDescent="0.25">
      <c r="B508" s="4"/>
      <c r="C508" s="6"/>
      <c r="D508" s="6"/>
      <c r="H508" s="7"/>
    </row>
    <row r="509" spans="2:8" x14ac:dyDescent="0.25">
      <c r="B509" s="4"/>
      <c r="C509" s="6"/>
      <c r="D509" s="6"/>
      <c r="H509" s="7"/>
    </row>
    <row r="510" spans="2:8" x14ac:dyDescent="0.25">
      <c r="B510" s="4"/>
      <c r="C510" s="6"/>
      <c r="D510" s="6"/>
      <c r="H510" s="7"/>
    </row>
    <row r="511" spans="2:8" x14ac:dyDescent="0.25">
      <c r="B511" s="4"/>
      <c r="C511" s="6"/>
      <c r="D511" s="6"/>
      <c r="H511" s="7"/>
    </row>
    <row r="512" spans="2:8" x14ac:dyDescent="0.25">
      <c r="B512" s="4"/>
      <c r="C512" s="6"/>
      <c r="D512" s="6"/>
      <c r="H512" s="7"/>
    </row>
    <row r="513" spans="2:8" x14ac:dyDescent="0.25">
      <c r="B513" s="4"/>
      <c r="C513" s="6"/>
      <c r="D513" s="6"/>
      <c r="H513" s="7"/>
    </row>
    <row r="514" spans="2:8" x14ac:dyDescent="0.25">
      <c r="B514" s="4"/>
      <c r="C514" s="6"/>
      <c r="D514" s="6"/>
      <c r="H514" s="7"/>
    </row>
    <row r="515" spans="2:8" x14ac:dyDescent="0.25">
      <c r="B515" s="4"/>
      <c r="C515" s="6"/>
      <c r="D515" s="6"/>
      <c r="H515" s="7"/>
    </row>
    <row r="516" spans="2:8" x14ac:dyDescent="0.25">
      <c r="B516" s="4"/>
      <c r="C516" s="6"/>
      <c r="D516" s="6"/>
      <c r="H516" s="7"/>
    </row>
    <row r="517" spans="2:8" x14ac:dyDescent="0.25">
      <c r="B517" s="4"/>
      <c r="C517" s="6"/>
      <c r="D517" s="6"/>
      <c r="H517" s="7"/>
    </row>
    <row r="518" spans="2:8" x14ac:dyDescent="0.25">
      <c r="B518" s="4"/>
      <c r="C518" s="6"/>
      <c r="D518" s="6"/>
      <c r="H518" s="7"/>
    </row>
    <row r="519" spans="2:8" x14ac:dyDescent="0.25">
      <c r="B519" s="4"/>
      <c r="C519" s="6"/>
      <c r="D519" s="6"/>
      <c r="H519" s="7"/>
    </row>
    <row r="520" spans="2:8" x14ac:dyDescent="0.25">
      <c r="B520" s="4"/>
      <c r="C520" s="6"/>
      <c r="D520" s="6"/>
      <c r="H520" s="7"/>
    </row>
    <row r="521" spans="2:8" x14ac:dyDescent="0.25">
      <c r="B521" s="4"/>
      <c r="C521" s="6"/>
      <c r="D521" s="6"/>
      <c r="H521" s="7"/>
    </row>
    <row r="522" spans="2:8" x14ac:dyDescent="0.25">
      <c r="B522" s="4"/>
      <c r="C522" s="6"/>
      <c r="D522" s="6"/>
      <c r="H522" s="7"/>
    </row>
    <row r="523" spans="2:8" x14ac:dyDescent="0.25">
      <c r="B523" s="4"/>
      <c r="C523" s="6"/>
      <c r="D523" s="6"/>
      <c r="H523" s="7"/>
    </row>
    <row r="524" spans="2:8" x14ac:dyDescent="0.25">
      <c r="B524" s="4"/>
      <c r="C524" s="6"/>
      <c r="D524" s="6"/>
      <c r="H524" s="7"/>
    </row>
    <row r="525" spans="2:8" x14ac:dyDescent="0.25">
      <c r="B525" s="4"/>
      <c r="C525" s="6"/>
      <c r="D525" s="6"/>
      <c r="H525" s="7"/>
    </row>
    <row r="526" spans="2:8" x14ac:dyDescent="0.25">
      <c r="B526" s="4"/>
      <c r="C526" s="6"/>
      <c r="D526" s="6"/>
      <c r="H526" s="7"/>
    </row>
    <row r="527" spans="2:8" x14ac:dyDescent="0.25">
      <c r="B527" s="4"/>
      <c r="C527" s="6"/>
      <c r="D527" s="6"/>
      <c r="H527" s="7"/>
    </row>
    <row r="528" spans="2:8" x14ac:dyDescent="0.25">
      <c r="B528" s="4"/>
      <c r="C528" s="6"/>
      <c r="D528" s="6"/>
      <c r="H528" s="7"/>
    </row>
    <row r="529" spans="2:8" x14ac:dyDescent="0.25">
      <c r="B529" s="4"/>
      <c r="C529" s="6"/>
      <c r="D529" s="6"/>
      <c r="H529" s="7"/>
    </row>
    <row r="530" spans="2:8" x14ac:dyDescent="0.25">
      <c r="B530" s="4"/>
      <c r="C530" s="6"/>
      <c r="D530" s="6"/>
      <c r="H530" s="7"/>
    </row>
    <row r="531" spans="2:8" x14ac:dyDescent="0.25">
      <c r="B531" s="4"/>
      <c r="C531" s="6"/>
      <c r="D531" s="6"/>
      <c r="H531" s="7"/>
    </row>
    <row r="532" spans="2:8" x14ac:dyDescent="0.25">
      <c r="B532" s="4"/>
      <c r="C532" s="6"/>
      <c r="D532" s="6"/>
      <c r="H532" s="7"/>
    </row>
    <row r="533" spans="2:8" x14ac:dyDescent="0.25">
      <c r="B533" s="4"/>
      <c r="C533" s="6"/>
      <c r="D533" s="6"/>
      <c r="H533" s="7"/>
    </row>
    <row r="534" spans="2:8" x14ac:dyDescent="0.25">
      <c r="B534" s="4"/>
      <c r="C534" s="6"/>
      <c r="D534" s="6"/>
      <c r="H534" s="7"/>
    </row>
    <row r="535" spans="2:8" x14ac:dyDescent="0.25">
      <c r="B535" s="4"/>
      <c r="C535" s="6"/>
      <c r="D535" s="6"/>
      <c r="H535" s="7"/>
    </row>
    <row r="536" spans="2:8" x14ac:dyDescent="0.25">
      <c r="B536" s="4"/>
      <c r="C536" s="6"/>
      <c r="D536" s="6"/>
      <c r="H536" s="7"/>
    </row>
    <row r="537" spans="2:8" x14ac:dyDescent="0.25">
      <c r="B537" s="4"/>
      <c r="C537" s="6"/>
      <c r="D537" s="6"/>
      <c r="H537" s="7"/>
    </row>
    <row r="538" spans="2:8" x14ac:dyDescent="0.25">
      <c r="B538" s="4"/>
      <c r="C538" s="6"/>
      <c r="D538" s="6"/>
      <c r="H538" s="7"/>
    </row>
    <row r="539" spans="2:8" x14ac:dyDescent="0.25">
      <c r="B539" s="4"/>
      <c r="C539" s="6"/>
      <c r="D539" s="6"/>
      <c r="H539" s="7"/>
    </row>
    <row r="540" spans="2:8" x14ac:dyDescent="0.25">
      <c r="B540" s="4"/>
      <c r="C540" s="6"/>
      <c r="D540" s="6"/>
      <c r="H540" s="7"/>
    </row>
    <row r="541" spans="2:8" x14ac:dyDescent="0.25">
      <c r="B541" s="4"/>
      <c r="C541" s="6"/>
      <c r="D541" s="6"/>
      <c r="H541" s="7"/>
    </row>
    <row r="542" spans="2:8" x14ac:dyDescent="0.25">
      <c r="B542" s="4"/>
      <c r="C542" s="6"/>
      <c r="D542" s="6"/>
      <c r="H542" s="7"/>
    </row>
    <row r="543" spans="2:8" x14ac:dyDescent="0.25">
      <c r="B543" s="4"/>
      <c r="C543" s="6"/>
      <c r="D543" s="6"/>
      <c r="H543" s="7"/>
    </row>
    <row r="544" spans="2:8" x14ac:dyDescent="0.25">
      <c r="B544" s="4"/>
      <c r="C544" s="6"/>
      <c r="D544" s="6"/>
      <c r="H544" s="7"/>
    </row>
    <row r="545" spans="2:8" x14ac:dyDescent="0.25">
      <c r="B545" s="4"/>
      <c r="C545" s="6"/>
      <c r="D545" s="6"/>
      <c r="H545" s="7"/>
    </row>
    <row r="546" spans="2:8" x14ac:dyDescent="0.25">
      <c r="B546" s="4"/>
      <c r="C546" s="6"/>
      <c r="D546" s="6"/>
      <c r="H546" s="7"/>
    </row>
    <row r="547" spans="2:8" x14ac:dyDescent="0.25">
      <c r="B547" s="4"/>
      <c r="C547" s="6"/>
      <c r="D547" s="6"/>
      <c r="H547" s="7"/>
    </row>
    <row r="548" spans="2:8" x14ac:dyDescent="0.25">
      <c r="B548" s="4"/>
      <c r="C548" s="6"/>
      <c r="D548" s="6"/>
      <c r="H548" s="7"/>
    </row>
    <row r="549" spans="2:8" x14ac:dyDescent="0.25">
      <c r="B549" s="4"/>
      <c r="C549" s="6"/>
      <c r="D549" s="6"/>
      <c r="H549" s="7"/>
    </row>
    <row r="550" spans="2:8" x14ac:dyDescent="0.25">
      <c r="B550" s="4"/>
      <c r="C550" s="6"/>
      <c r="D550" s="6"/>
      <c r="H550" s="7"/>
    </row>
    <row r="551" spans="2:8" x14ac:dyDescent="0.25">
      <c r="B551" s="4"/>
      <c r="C551" s="6"/>
      <c r="D551" s="6"/>
      <c r="H551" s="7"/>
    </row>
    <row r="552" spans="2:8" x14ac:dyDescent="0.25">
      <c r="B552" s="4"/>
      <c r="C552" s="6"/>
      <c r="D552" s="6"/>
      <c r="H552" s="7"/>
    </row>
    <row r="553" spans="2:8" x14ac:dyDescent="0.25">
      <c r="B553" s="4"/>
      <c r="C553" s="6"/>
      <c r="D553" s="6"/>
      <c r="H553" s="7"/>
    </row>
    <row r="554" spans="2:8" x14ac:dyDescent="0.25">
      <c r="B554" s="4"/>
      <c r="C554" s="6"/>
      <c r="D554" s="6"/>
      <c r="H554" s="7"/>
    </row>
    <row r="555" spans="2:8" x14ac:dyDescent="0.25">
      <c r="B555" s="4"/>
      <c r="C555" s="6"/>
      <c r="D555" s="6"/>
      <c r="H555" s="7"/>
    </row>
    <row r="556" spans="2:8" x14ac:dyDescent="0.25">
      <c r="B556" s="4"/>
      <c r="C556" s="6"/>
      <c r="D556" s="6"/>
      <c r="H556" s="7"/>
    </row>
    <row r="557" spans="2:8" x14ac:dyDescent="0.25">
      <c r="B557" s="4"/>
      <c r="C557" s="6"/>
      <c r="D557" s="6"/>
      <c r="H557" s="7"/>
    </row>
    <row r="558" spans="2:8" x14ac:dyDescent="0.25">
      <c r="B558" s="4"/>
      <c r="C558" s="6"/>
      <c r="D558" s="6"/>
      <c r="H558" s="7"/>
    </row>
    <row r="559" spans="2:8" x14ac:dyDescent="0.25">
      <c r="B559" s="4"/>
      <c r="C559" s="6"/>
      <c r="D559" s="6"/>
      <c r="H559" s="7"/>
    </row>
    <row r="560" spans="2:8" x14ac:dyDescent="0.25">
      <c r="B560" s="4"/>
      <c r="C560" s="6"/>
      <c r="D560" s="6"/>
      <c r="H560" s="7"/>
    </row>
    <row r="561" spans="2:8" x14ac:dyDescent="0.25">
      <c r="B561" s="4"/>
      <c r="C561" s="6"/>
      <c r="D561" s="6"/>
      <c r="H561" s="7"/>
    </row>
    <row r="562" spans="2:8" x14ac:dyDescent="0.25">
      <c r="B562" s="4"/>
      <c r="C562" s="6"/>
      <c r="D562" s="6"/>
      <c r="H562" s="7"/>
    </row>
    <row r="563" spans="2:8" x14ac:dyDescent="0.25">
      <c r="B563" s="4"/>
      <c r="C563" s="6"/>
      <c r="D563" s="6"/>
      <c r="H563" s="7"/>
    </row>
    <row r="564" spans="2:8" x14ac:dyDescent="0.25">
      <c r="B564" s="4"/>
      <c r="C564" s="6"/>
      <c r="D564" s="6"/>
      <c r="H564" s="7"/>
    </row>
    <row r="565" spans="2:8" x14ac:dyDescent="0.25">
      <c r="B565" s="4"/>
      <c r="C565" s="6"/>
      <c r="D565" s="6"/>
      <c r="H565" s="7"/>
    </row>
    <row r="566" spans="2:8" x14ac:dyDescent="0.25">
      <c r="B566" s="4"/>
      <c r="C566" s="6"/>
      <c r="D566" s="6"/>
      <c r="H566" s="7"/>
    </row>
    <row r="567" spans="2:8" x14ac:dyDescent="0.25">
      <c r="B567" s="4"/>
      <c r="C567" s="6"/>
      <c r="D567" s="6"/>
      <c r="H567" s="7"/>
    </row>
    <row r="568" spans="2:8" x14ac:dyDescent="0.25">
      <c r="B568" s="4"/>
      <c r="C568" s="6"/>
      <c r="D568" s="6"/>
      <c r="H568" s="7"/>
    </row>
    <row r="569" spans="2:8" x14ac:dyDescent="0.25">
      <c r="B569" s="4"/>
      <c r="C569" s="6"/>
      <c r="D569" s="6"/>
      <c r="H569" s="7"/>
    </row>
    <row r="570" spans="2:8" x14ac:dyDescent="0.25">
      <c r="B570" s="4"/>
      <c r="C570" s="6"/>
      <c r="D570" s="6"/>
      <c r="H570" s="7"/>
    </row>
    <row r="571" spans="2:8" x14ac:dyDescent="0.25">
      <c r="B571" s="4"/>
      <c r="C571" s="6"/>
      <c r="D571" s="6"/>
      <c r="H571" s="7"/>
    </row>
    <row r="572" spans="2:8" x14ac:dyDescent="0.25">
      <c r="B572" s="4"/>
      <c r="C572" s="6"/>
      <c r="D572" s="6"/>
      <c r="H572" s="7"/>
    </row>
    <row r="573" spans="2:8" x14ac:dyDescent="0.25">
      <c r="B573" s="4"/>
      <c r="C573" s="6"/>
      <c r="D573" s="6"/>
      <c r="H573" s="7"/>
    </row>
    <row r="574" spans="2:8" x14ac:dyDescent="0.25">
      <c r="B574" s="4"/>
      <c r="C574" s="6"/>
      <c r="D574" s="6"/>
      <c r="H574" s="7"/>
    </row>
    <row r="575" spans="2:8" x14ac:dyDescent="0.25">
      <c r="B575" s="4"/>
      <c r="C575" s="6"/>
      <c r="D575" s="6"/>
      <c r="H575" s="7"/>
    </row>
    <row r="576" spans="2:8" x14ac:dyDescent="0.25">
      <c r="B576" s="4"/>
      <c r="C576" s="6"/>
      <c r="D576" s="6"/>
      <c r="H576" s="7"/>
    </row>
    <row r="577" spans="2:8" x14ac:dyDescent="0.25">
      <c r="B577" s="4"/>
      <c r="C577" s="6"/>
      <c r="D577" s="6"/>
      <c r="H577" s="7"/>
    </row>
    <row r="578" spans="2:8" x14ac:dyDescent="0.25">
      <c r="B578" s="4"/>
      <c r="C578" s="6"/>
      <c r="D578" s="6"/>
      <c r="H578" s="7"/>
    </row>
    <row r="579" spans="2:8" x14ac:dyDescent="0.25">
      <c r="B579" s="4"/>
      <c r="C579" s="6"/>
      <c r="D579" s="6"/>
      <c r="H579" s="7"/>
    </row>
    <row r="580" spans="2:8" x14ac:dyDescent="0.25">
      <c r="B580" s="4"/>
      <c r="C580" s="6"/>
      <c r="D580" s="6"/>
      <c r="H580" s="7"/>
    </row>
    <row r="581" spans="2:8" x14ac:dyDescent="0.25">
      <c r="B581" s="4"/>
      <c r="C581" s="6"/>
      <c r="D581" s="6"/>
      <c r="H581" s="7"/>
    </row>
    <row r="582" spans="2:8" x14ac:dyDescent="0.25">
      <c r="B582" s="4"/>
      <c r="C582" s="6"/>
      <c r="D582" s="6"/>
      <c r="H582" s="7"/>
    </row>
    <row r="583" spans="2:8" x14ac:dyDescent="0.25">
      <c r="B583" s="4"/>
      <c r="C583" s="6"/>
      <c r="D583" s="6"/>
      <c r="H583" s="7"/>
    </row>
    <row r="584" spans="2:8" x14ac:dyDescent="0.25">
      <c r="B584" s="4"/>
      <c r="C584" s="6"/>
      <c r="D584" s="6"/>
      <c r="H584" s="7"/>
    </row>
    <row r="585" spans="2:8" x14ac:dyDescent="0.25">
      <c r="B585" s="4"/>
      <c r="C585" s="6"/>
      <c r="D585" s="6"/>
      <c r="H585" s="7"/>
    </row>
    <row r="586" spans="2:8" x14ac:dyDescent="0.25">
      <c r="B586" s="4"/>
      <c r="C586" s="6"/>
      <c r="D586" s="6"/>
      <c r="H586" s="7"/>
    </row>
    <row r="587" spans="2:8" x14ac:dyDescent="0.25">
      <c r="B587" s="4"/>
      <c r="C587" s="6"/>
      <c r="D587" s="6"/>
      <c r="H587" s="7"/>
    </row>
    <row r="588" spans="2:8" x14ac:dyDescent="0.25">
      <c r="B588" s="4"/>
      <c r="C588" s="6"/>
      <c r="D588" s="6"/>
      <c r="H588" s="7"/>
    </row>
    <row r="589" spans="2:8" x14ac:dyDescent="0.25">
      <c r="B589" s="4"/>
      <c r="C589" s="6"/>
      <c r="D589" s="6"/>
      <c r="H589" s="7"/>
    </row>
    <row r="590" spans="2:8" x14ac:dyDescent="0.25">
      <c r="B590" s="4"/>
      <c r="C590" s="6"/>
      <c r="D590" s="6"/>
      <c r="H590" s="7"/>
    </row>
    <row r="591" spans="2:8" x14ac:dyDescent="0.25">
      <c r="B591" s="4"/>
      <c r="C591" s="6"/>
      <c r="D591" s="6"/>
      <c r="H591" s="7"/>
    </row>
    <row r="592" spans="2:8" x14ac:dyDescent="0.25">
      <c r="B592" s="4"/>
      <c r="C592" s="6"/>
      <c r="D592" s="6"/>
      <c r="H592" s="7"/>
    </row>
    <row r="593" spans="2:8" x14ac:dyDescent="0.25">
      <c r="B593" s="4"/>
      <c r="C593" s="6"/>
      <c r="D593" s="6"/>
      <c r="H593" s="7"/>
    </row>
    <row r="594" spans="2:8" x14ac:dyDescent="0.25">
      <c r="B594" s="4"/>
      <c r="C594" s="6"/>
      <c r="D594" s="6"/>
      <c r="H594" s="7"/>
    </row>
    <row r="595" spans="2:8" x14ac:dyDescent="0.25">
      <c r="B595" s="4"/>
      <c r="C595" s="6"/>
      <c r="D595" s="6"/>
      <c r="H595" s="7"/>
    </row>
    <row r="596" spans="2:8" x14ac:dyDescent="0.25">
      <c r="B596" s="4"/>
      <c r="C596" s="6"/>
      <c r="D596" s="6"/>
      <c r="H596" s="7"/>
    </row>
    <row r="597" spans="2:8" x14ac:dyDescent="0.25">
      <c r="B597" s="4"/>
      <c r="C597" s="6"/>
      <c r="D597" s="6"/>
      <c r="H597" s="7"/>
    </row>
    <row r="598" spans="2:8" x14ac:dyDescent="0.25">
      <c r="B598" s="4"/>
      <c r="C598" s="6"/>
      <c r="D598" s="6"/>
      <c r="H598" s="7"/>
    </row>
    <row r="599" spans="2:8" x14ac:dyDescent="0.25">
      <c r="B599" s="4"/>
      <c r="C599" s="6"/>
      <c r="D599" s="6"/>
      <c r="H599" s="7"/>
    </row>
    <row r="600" spans="2:8" x14ac:dyDescent="0.25">
      <c r="B600" s="4"/>
      <c r="C600" s="6"/>
      <c r="D600" s="6"/>
      <c r="H600" s="7"/>
    </row>
    <row r="601" spans="2:8" x14ac:dyDescent="0.25">
      <c r="B601" s="4"/>
      <c r="C601" s="6"/>
      <c r="D601" s="6"/>
      <c r="H601" s="7"/>
    </row>
    <row r="602" spans="2:8" x14ac:dyDescent="0.25">
      <c r="B602" s="4"/>
      <c r="C602" s="6"/>
      <c r="D602" s="6"/>
      <c r="H602" s="7"/>
    </row>
    <row r="603" spans="2:8" x14ac:dyDescent="0.25">
      <c r="B603" s="4"/>
      <c r="C603" s="6"/>
      <c r="D603" s="6"/>
      <c r="H603" s="7"/>
    </row>
    <row r="604" spans="2:8" x14ac:dyDescent="0.25">
      <c r="B604" s="4"/>
      <c r="C604" s="6"/>
      <c r="D604" s="6"/>
      <c r="H604" s="7"/>
    </row>
    <row r="605" spans="2:8" x14ac:dyDescent="0.25">
      <c r="B605" s="4"/>
      <c r="C605" s="6"/>
      <c r="D605" s="6"/>
      <c r="H605" s="7"/>
    </row>
    <row r="606" spans="2:8" x14ac:dyDescent="0.25">
      <c r="B606" s="4"/>
      <c r="C606" s="6"/>
      <c r="D606" s="6"/>
      <c r="H606" s="7"/>
    </row>
    <row r="607" spans="2:8" x14ac:dyDescent="0.25">
      <c r="B607" s="4"/>
      <c r="C607" s="6"/>
      <c r="D607" s="6"/>
      <c r="H607" s="7"/>
    </row>
    <row r="608" spans="2:8" x14ac:dyDescent="0.25">
      <c r="B608" s="4"/>
      <c r="C608" s="6"/>
      <c r="D608" s="6"/>
      <c r="H608" s="7"/>
    </row>
    <row r="609" spans="2:8" x14ac:dyDescent="0.25">
      <c r="B609" s="4"/>
      <c r="C609" s="6"/>
      <c r="D609" s="6"/>
      <c r="H609" s="7"/>
    </row>
    <row r="610" spans="2:8" x14ac:dyDescent="0.25">
      <c r="B610" s="4"/>
      <c r="C610" s="6"/>
      <c r="D610" s="6"/>
      <c r="H610" s="7"/>
    </row>
    <row r="611" spans="2:8" x14ac:dyDescent="0.25">
      <c r="B611" s="4"/>
      <c r="C611" s="6"/>
      <c r="D611" s="6"/>
      <c r="H611" s="7"/>
    </row>
    <row r="612" spans="2:8" x14ac:dyDescent="0.25">
      <c r="B612" s="4"/>
      <c r="C612" s="6"/>
      <c r="D612" s="6"/>
      <c r="H612" s="7"/>
    </row>
    <row r="613" spans="2:8" x14ac:dyDescent="0.25">
      <c r="B613" s="4"/>
      <c r="C613" s="6"/>
      <c r="D613" s="6"/>
      <c r="H613" s="7"/>
    </row>
    <row r="614" spans="2:8" x14ac:dyDescent="0.25">
      <c r="B614" s="4"/>
      <c r="C614" s="6"/>
      <c r="D614" s="6"/>
      <c r="H614" s="7"/>
    </row>
    <row r="615" spans="2:8" x14ac:dyDescent="0.25">
      <c r="B615" s="4"/>
      <c r="C615" s="6"/>
      <c r="D615" s="6"/>
      <c r="H615" s="7"/>
    </row>
    <row r="616" spans="2:8" x14ac:dyDescent="0.25">
      <c r="B616" s="4"/>
      <c r="C616" s="6"/>
      <c r="D616" s="6"/>
      <c r="H616" s="7"/>
    </row>
    <row r="617" spans="2:8" x14ac:dyDescent="0.25">
      <c r="B617" s="4"/>
      <c r="C617" s="6"/>
      <c r="D617" s="6"/>
      <c r="H617" s="7"/>
    </row>
    <row r="618" spans="2:8" x14ac:dyDescent="0.25">
      <c r="B618" s="4"/>
      <c r="C618" s="6"/>
      <c r="D618" s="6"/>
      <c r="H618" s="7"/>
    </row>
    <row r="619" spans="2:8" x14ac:dyDescent="0.25">
      <c r="B619" s="4"/>
      <c r="C619" s="6"/>
      <c r="D619" s="6"/>
      <c r="H619" s="7"/>
    </row>
    <row r="620" spans="2:8" x14ac:dyDescent="0.25">
      <c r="B620" s="4"/>
      <c r="C620" s="6"/>
      <c r="D620" s="6"/>
      <c r="H620" s="7"/>
    </row>
    <row r="621" spans="2:8" x14ac:dyDescent="0.25">
      <c r="B621" s="4"/>
      <c r="C621" s="6"/>
      <c r="D621" s="6"/>
      <c r="H621" s="7"/>
    </row>
    <row r="622" spans="2:8" x14ac:dyDescent="0.25">
      <c r="B622" s="4"/>
      <c r="C622" s="6"/>
      <c r="D622" s="6"/>
      <c r="H622" s="7"/>
    </row>
    <row r="623" spans="2:8" x14ac:dyDescent="0.25">
      <c r="B623" s="4"/>
      <c r="C623" s="6"/>
      <c r="D623" s="6"/>
      <c r="H623" s="7"/>
    </row>
    <row r="624" spans="2:8" x14ac:dyDescent="0.25">
      <c r="B624" s="4"/>
      <c r="C624" s="6"/>
      <c r="D624" s="6"/>
      <c r="H624" s="7"/>
    </row>
    <row r="625" spans="2:8" x14ac:dyDescent="0.25">
      <c r="B625" s="4"/>
      <c r="C625" s="6"/>
      <c r="D625" s="6"/>
      <c r="H625" s="7"/>
    </row>
    <row r="626" spans="2:8" x14ac:dyDescent="0.25">
      <c r="B626" s="4"/>
      <c r="C626" s="6"/>
      <c r="D626" s="6"/>
      <c r="H626" s="7"/>
    </row>
    <row r="627" spans="2:8" x14ac:dyDescent="0.25">
      <c r="B627" s="4"/>
      <c r="C627" s="6"/>
      <c r="D627" s="6"/>
      <c r="H627" s="7"/>
    </row>
    <row r="628" spans="2:8" x14ac:dyDescent="0.25">
      <c r="B628" s="4"/>
      <c r="C628" s="6"/>
      <c r="D628" s="6"/>
      <c r="H628" s="7"/>
    </row>
    <row r="629" spans="2:8" x14ac:dyDescent="0.25">
      <c r="B629" s="4"/>
      <c r="C629" s="6"/>
      <c r="D629" s="6"/>
      <c r="H629" s="7"/>
    </row>
    <row r="630" spans="2:8" x14ac:dyDescent="0.25">
      <c r="B630" s="4"/>
      <c r="C630" s="6"/>
      <c r="D630" s="6"/>
      <c r="H630" s="7"/>
    </row>
    <row r="631" spans="2:8" x14ac:dyDescent="0.25">
      <c r="B631" s="4"/>
      <c r="C631" s="6"/>
      <c r="D631" s="6"/>
      <c r="H631" s="7"/>
    </row>
    <row r="632" spans="2:8" x14ac:dyDescent="0.25">
      <c r="B632" s="4"/>
      <c r="C632" s="6"/>
      <c r="D632" s="6"/>
      <c r="H632" s="7"/>
    </row>
    <row r="633" spans="2:8" x14ac:dyDescent="0.25">
      <c r="B633" s="4"/>
      <c r="C633" s="6"/>
      <c r="D633" s="6"/>
      <c r="H633" s="7"/>
    </row>
    <row r="634" spans="2:8" x14ac:dyDescent="0.25">
      <c r="B634" s="4"/>
      <c r="C634" s="6"/>
      <c r="D634" s="6"/>
      <c r="H634" s="7"/>
    </row>
    <row r="635" spans="2:8" x14ac:dyDescent="0.25">
      <c r="B635" s="4"/>
      <c r="C635" s="6"/>
      <c r="D635" s="6"/>
      <c r="H635" s="7"/>
    </row>
    <row r="636" spans="2:8" x14ac:dyDescent="0.25">
      <c r="B636" s="4"/>
      <c r="C636" s="6"/>
      <c r="D636" s="6"/>
      <c r="H636" s="7"/>
    </row>
    <row r="637" spans="2:8" x14ac:dyDescent="0.25">
      <c r="B637" s="4"/>
      <c r="C637" s="6"/>
      <c r="D637" s="6"/>
      <c r="H637" s="7"/>
    </row>
    <row r="638" spans="2:8" x14ac:dyDescent="0.25">
      <c r="B638" s="4"/>
      <c r="C638" s="6"/>
      <c r="D638" s="6"/>
      <c r="H638" s="7"/>
    </row>
    <row r="639" spans="2:8" x14ac:dyDescent="0.25">
      <c r="B639" s="4"/>
      <c r="C639" s="6"/>
      <c r="D639" s="6"/>
      <c r="H639" s="7"/>
    </row>
    <row r="640" spans="2:8" x14ac:dyDescent="0.25">
      <c r="B640" s="4"/>
      <c r="C640" s="6"/>
      <c r="D640" s="6"/>
      <c r="H640" s="7"/>
    </row>
    <row r="641" spans="2:8" x14ac:dyDescent="0.25">
      <c r="B641" s="4"/>
      <c r="C641" s="6"/>
      <c r="D641" s="6"/>
      <c r="H641" s="7"/>
    </row>
    <row r="642" spans="2:8" x14ac:dyDescent="0.25">
      <c r="B642" s="4"/>
      <c r="C642" s="6"/>
      <c r="D642" s="6"/>
      <c r="H642" s="7"/>
    </row>
    <row r="643" spans="2:8" x14ac:dyDescent="0.25">
      <c r="B643" s="4"/>
      <c r="C643" s="6"/>
      <c r="D643" s="6"/>
      <c r="H643" s="7"/>
    </row>
    <row r="644" spans="2:8" x14ac:dyDescent="0.25">
      <c r="B644" s="4"/>
      <c r="C644" s="6"/>
      <c r="D644" s="6"/>
      <c r="H644" s="7"/>
    </row>
    <row r="645" spans="2:8" x14ac:dyDescent="0.25">
      <c r="B645" s="4"/>
      <c r="C645" s="6"/>
      <c r="D645" s="6"/>
      <c r="H645" s="7"/>
    </row>
    <row r="646" spans="2:8" x14ac:dyDescent="0.25">
      <c r="B646" s="4"/>
      <c r="C646" s="6"/>
      <c r="D646" s="6"/>
      <c r="H646" s="7"/>
    </row>
    <row r="647" spans="2:8" x14ac:dyDescent="0.25">
      <c r="B647" s="4"/>
      <c r="C647" s="6"/>
      <c r="D647" s="6"/>
      <c r="H647" s="7"/>
    </row>
    <row r="648" spans="2:8" x14ac:dyDescent="0.25">
      <c r="B648" s="4"/>
      <c r="C648" s="6"/>
      <c r="D648" s="6"/>
      <c r="H648" s="7"/>
    </row>
    <row r="649" spans="2:8" x14ac:dyDescent="0.25">
      <c r="B649" s="4"/>
      <c r="C649" s="6"/>
      <c r="D649" s="6"/>
      <c r="H649" s="7"/>
    </row>
    <row r="650" spans="2:8" x14ac:dyDescent="0.25">
      <c r="B650" s="4"/>
      <c r="C650" s="6"/>
      <c r="D650" s="6"/>
      <c r="H650" s="7"/>
    </row>
    <row r="651" spans="2:8" x14ac:dyDescent="0.25">
      <c r="B651" s="4"/>
      <c r="C651" s="6"/>
      <c r="D651" s="6"/>
      <c r="H651" s="7"/>
    </row>
    <row r="652" spans="2:8" x14ac:dyDescent="0.25">
      <c r="B652" s="4"/>
      <c r="C652" s="6"/>
      <c r="D652" s="6"/>
      <c r="H652" s="7"/>
    </row>
    <row r="653" spans="2:8" x14ac:dyDescent="0.25">
      <c r="B653" s="4"/>
      <c r="C653" s="6"/>
      <c r="D653" s="6"/>
      <c r="H653" s="7"/>
    </row>
    <row r="654" spans="2:8" x14ac:dyDescent="0.25">
      <c r="B654" s="4"/>
      <c r="C654" s="6"/>
      <c r="D654" s="6"/>
      <c r="H654" s="7"/>
    </row>
    <row r="655" spans="2:8" x14ac:dyDescent="0.25">
      <c r="B655" s="4"/>
      <c r="C655" s="6"/>
      <c r="D655" s="6"/>
      <c r="H655" s="7"/>
    </row>
    <row r="656" spans="2:8" x14ac:dyDescent="0.25">
      <c r="B656" s="4"/>
      <c r="C656" s="6"/>
      <c r="D656" s="6"/>
      <c r="H656" s="7"/>
    </row>
    <row r="657" spans="2:8" x14ac:dyDescent="0.25">
      <c r="B657" s="4"/>
      <c r="C657" s="6"/>
      <c r="D657" s="6"/>
      <c r="H657" s="7"/>
    </row>
    <row r="658" spans="2:8" x14ac:dyDescent="0.25">
      <c r="B658" s="4"/>
      <c r="C658" s="6"/>
      <c r="D658" s="6"/>
      <c r="H658" s="7"/>
    </row>
    <row r="659" spans="2:8" x14ac:dyDescent="0.25">
      <c r="B659" s="4"/>
      <c r="C659" s="6"/>
      <c r="D659" s="6"/>
      <c r="H659" s="7"/>
    </row>
    <row r="660" spans="2:8" x14ac:dyDescent="0.25">
      <c r="B660" s="4"/>
      <c r="C660" s="6"/>
      <c r="D660" s="6"/>
      <c r="H660" s="7"/>
    </row>
    <row r="661" spans="2:8" x14ac:dyDescent="0.25">
      <c r="B661" s="4"/>
      <c r="C661" s="6"/>
      <c r="D661" s="6"/>
      <c r="H661" s="7"/>
    </row>
    <row r="662" spans="2:8" x14ac:dyDescent="0.25">
      <c r="B662" s="4"/>
      <c r="C662" s="6"/>
      <c r="D662" s="6"/>
      <c r="H662" s="7"/>
    </row>
    <row r="663" spans="2:8" x14ac:dyDescent="0.25">
      <c r="B663" s="4"/>
      <c r="C663" s="6"/>
      <c r="D663" s="6"/>
      <c r="H663" s="7"/>
    </row>
    <row r="664" spans="2:8" x14ac:dyDescent="0.25">
      <c r="B664" s="4"/>
      <c r="C664" s="6"/>
      <c r="D664" s="6"/>
      <c r="H664" s="7"/>
    </row>
    <row r="665" spans="2:8" x14ac:dyDescent="0.25">
      <c r="B665" s="4"/>
      <c r="C665" s="6"/>
      <c r="D665" s="6"/>
      <c r="H665" s="7"/>
    </row>
    <row r="666" spans="2:8" x14ac:dyDescent="0.25">
      <c r="B666" s="4"/>
      <c r="C666" s="6"/>
      <c r="D666" s="6"/>
      <c r="H666" s="7"/>
    </row>
    <row r="667" spans="2:8" x14ac:dyDescent="0.25">
      <c r="B667" s="4"/>
      <c r="C667" s="6"/>
      <c r="D667" s="6"/>
      <c r="H667" s="7"/>
    </row>
    <row r="668" spans="2:8" x14ac:dyDescent="0.25">
      <c r="B668" s="4"/>
      <c r="C668" s="6"/>
      <c r="D668" s="6"/>
      <c r="H668" s="7"/>
    </row>
    <row r="669" spans="2:8" x14ac:dyDescent="0.25">
      <c r="B669" s="4"/>
      <c r="C669" s="6"/>
      <c r="D669" s="6"/>
      <c r="H669" s="7"/>
    </row>
    <row r="670" spans="2:8" x14ac:dyDescent="0.25">
      <c r="B670" s="4"/>
      <c r="C670" s="6"/>
      <c r="D670" s="6"/>
      <c r="H670" s="7"/>
    </row>
    <row r="671" spans="2:8" x14ac:dyDescent="0.25">
      <c r="B671" s="4"/>
      <c r="C671" s="6"/>
      <c r="D671" s="6"/>
      <c r="H671" s="7"/>
    </row>
    <row r="672" spans="2:8" x14ac:dyDescent="0.25">
      <c r="B672" s="4"/>
      <c r="C672" s="6"/>
      <c r="D672" s="6"/>
      <c r="H672" s="7"/>
    </row>
    <row r="673" spans="2:8" x14ac:dyDescent="0.25">
      <c r="B673" s="4"/>
      <c r="C673" s="6"/>
      <c r="D673" s="6"/>
      <c r="H673" s="7"/>
    </row>
    <row r="674" spans="2:8" x14ac:dyDescent="0.25">
      <c r="B674" s="4"/>
      <c r="C674" s="6"/>
      <c r="D674" s="6"/>
      <c r="H674" s="7"/>
    </row>
    <row r="675" spans="2:8" x14ac:dyDescent="0.25">
      <c r="B675" s="4"/>
      <c r="C675" s="6"/>
      <c r="D675" s="6"/>
      <c r="H675" s="7"/>
    </row>
    <row r="676" spans="2:8" x14ac:dyDescent="0.25">
      <c r="B676" s="4"/>
      <c r="C676" s="6"/>
      <c r="D676" s="6"/>
      <c r="H676" s="7"/>
    </row>
    <row r="677" spans="2:8" x14ac:dyDescent="0.25">
      <c r="B677" s="4"/>
      <c r="C677" s="6"/>
      <c r="D677" s="6"/>
      <c r="H677" s="7"/>
    </row>
    <row r="678" spans="2:8" x14ac:dyDescent="0.25">
      <c r="B678" s="4"/>
      <c r="C678" s="6"/>
      <c r="D678" s="6"/>
      <c r="H678" s="7"/>
    </row>
    <row r="679" spans="2:8" x14ac:dyDescent="0.25">
      <c r="B679" s="4"/>
      <c r="C679" s="6"/>
      <c r="D679" s="6"/>
      <c r="H679" s="7"/>
    </row>
    <row r="680" spans="2:8" x14ac:dyDescent="0.25">
      <c r="B680" s="4"/>
      <c r="C680" s="6"/>
      <c r="D680" s="6"/>
      <c r="H680" s="7"/>
    </row>
    <row r="681" spans="2:8" x14ac:dyDescent="0.25">
      <c r="B681" s="4"/>
      <c r="C681" s="6"/>
      <c r="D681" s="6"/>
      <c r="H681" s="7"/>
    </row>
    <row r="682" spans="2:8" x14ac:dyDescent="0.25">
      <c r="B682" s="4"/>
      <c r="C682" s="6"/>
      <c r="D682" s="6"/>
      <c r="H682" s="7"/>
    </row>
    <row r="683" spans="2:8" x14ac:dyDescent="0.25">
      <c r="B683" s="4"/>
      <c r="C683" s="6"/>
      <c r="D683" s="6"/>
      <c r="H683" s="7"/>
    </row>
    <row r="684" spans="2:8" x14ac:dyDescent="0.25">
      <c r="B684" s="4"/>
      <c r="C684" s="6"/>
      <c r="D684" s="6"/>
      <c r="H684" s="7"/>
    </row>
    <row r="685" spans="2:8" x14ac:dyDescent="0.25">
      <c r="B685" s="4"/>
      <c r="C685" s="6"/>
      <c r="D685" s="6"/>
      <c r="H685" s="7"/>
    </row>
    <row r="686" spans="2:8" x14ac:dyDescent="0.25">
      <c r="B686" s="4"/>
      <c r="C686" s="6"/>
      <c r="D686" s="6"/>
      <c r="H686" s="7"/>
    </row>
    <row r="687" spans="2:8" x14ac:dyDescent="0.25">
      <c r="B687" s="4"/>
      <c r="C687" s="6"/>
      <c r="D687" s="6"/>
      <c r="H687" s="7"/>
    </row>
    <row r="688" spans="2:8" x14ac:dyDescent="0.25">
      <c r="B688" s="4"/>
      <c r="C688" s="6"/>
      <c r="D688" s="6"/>
      <c r="H688" s="7"/>
    </row>
    <row r="689" spans="2:8" x14ac:dyDescent="0.25">
      <c r="B689" s="4"/>
      <c r="C689" s="6"/>
      <c r="D689" s="6"/>
      <c r="H689" s="7"/>
    </row>
    <row r="690" spans="2:8" x14ac:dyDescent="0.25">
      <c r="B690" s="4"/>
      <c r="C690" s="6"/>
      <c r="D690" s="6"/>
      <c r="H690" s="7"/>
    </row>
    <row r="691" spans="2:8" x14ac:dyDescent="0.25">
      <c r="B691" s="4"/>
      <c r="C691" s="6"/>
      <c r="D691" s="6"/>
      <c r="H691" s="7"/>
    </row>
    <row r="692" spans="2:8" x14ac:dyDescent="0.25">
      <c r="B692" s="4"/>
      <c r="C692" s="6"/>
      <c r="D692" s="6"/>
      <c r="H692" s="7"/>
    </row>
    <row r="693" spans="2:8" x14ac:dyDescent="0.25">
      <c r="B693" s="4"/>
      <c r="C693" s="6"/>
      <c r="D693" s="6"/>
      <c r="H693" s="7"/>
    </row>
    <row r="694" spans="2:8" x14ac:dyDescent="0.25">
      <c r="B694" s="4"/>
      <c r="C694" s="6"/>
      <c r="D694" s="6"/>
      <c r="H694" s="7"/>
    </row>
    <row r="695" spans="2:8" x14ac:dyDescent="0.25">
      <c r="B695" s="4"/>
      <c r="C695" s="6"/>
      <c r="D695" s="6"/>
      <c r="H695" s="7"/>
    </row>
    <row r="696" spans="2:8" x14ac:dyDescent="0.25">
      <c r="B696" s="4"/>
      <c r="C696" s="6"/>
      <c r="D696" s="6"/>
      <c r="H696" s="7"/>
    </row>
    <row r="697" spans="2:8" x14ac:dyDescent="0.25">
      <c r="B697" s="4"/>
      <c r="C697" s="6"/>
      <c r="D697" s="6"/>
      <c r="H697" s="7"/>
    </row>
    <row r="698" spans="2:8" x14ac:dyDescent="0.25">
      <c r="B698" s="4"/>
      <c r="C698" s="6"/>
      <c r="D698" s="6"/>
      <c r="H698" s="7"/>
    </row>
    <row r="699" spans="2:8" x14ac:dyDescent="0.25">
      <c r="B699" s="4"/>
      <c r="C699" s="6"/>
      <c r="D699" s="6"/>
      <c r="H699" s="7"/>
    </row>
    <row r="700" spans="2:8" x14ac:dyDescent="0.25">
      <c r="B700" s="4"/>
      <c r="C700" s="6"/>
      <c r="D700" s="6"/>
      <c r="H700" s="7"/>
    </row>
    <row r="701" spans="2:8" x14ac:dyDescent="0.25">
      <c r="B701" s="4"/>
      <c r="C701" s="6"/>
      <c r="D701" s="6"/>
      <c r="H701" s="7"/>
    </row>
    <row r="702" spans="2:8" x14ac:dyDescent="0.25">
      <c r="B702" s="4"/>
      <c r="C702" s="6"/>
      <c r="D702" s="6"/>
      <c r="H702" s="7"/>
    </row>
    <row r="703" spans="2:8" x14ac:dyDescent="0.25">
      <c r="B703" s="4"/>
      <c r="C703" s="6"/>
      <c r="D703" s="6"/>
      <c r="H703" s="7"/>
    </row>
    <row r="704" spans="2:8" x14ac:dyDescent="0.25">
      <c r="B704" s="4"/>
      <c r="C704" s="6"/>
      <c r="D704" s="6"/>
      <c r="H704" s="7"/>
    </row>
    <row r="705" spans="2:8" x14ac:dyDescent="0.25">
      <c r="B705" s="4"/>
      <c r="C705" s="6"/>
      <c r="D705" s="6"/>
      <c r="H705" s="7"/>
    </row>
    <row r="706" spans="2:8" x14ac:dyDescent="0.25">
      <c r="B706" s="4"/>
      <c r="C706" s="6"/>
      <c r="D706" s="6"/>
      <c r="H706" s="7"/>
    </row>
    <row r="707" spans="2:8" x14ac:dyDescent="0.25">
      <c r="B707" s="4"/>
      <c r="C707" s="6"/>
      <c r="D707" s="6"/>
      <c r="H707" s="7"/>
    </row>
    <row r="708" spans="2:8" x14ac:dyDescent="0.25">
      <c r="B708" s="4"/>
      <c r="C708" s="6"/>
      <c r="D708" s="6"/>
      <c r="H708" s="7"/>
    </row>
    <row r="709" spans="2:8" x14ac:dyDescent="0.25">
      <c r="B709" s="4"/>
      <c r="C709" s="6"/>
      <c r="D709" s="6"/>
      <c r="H709" s="7"/>
    </row>
    <row r="710" spans="2:8" x14ac:dyDescent="0.25">
      <c r="B710" s="4"/>
      <c r="C710" s="6"/>
      <c r="D710" s="6"/>
      <c r="H710" s="7"/>
    </row>
    <row r="711" spans="2:8" x14ac:dyDescent="0.25">
      <c r="B711" s="4"/>
      <c r="C711" s="6"/>
      <c r="D711" s="6"/>
      <c r="H711" s="7"/>
    </row>
    <row r="712" spans="2:8" x14ac:dyDescent="0.25">
      <c r="B712" s="4"/>
      <c r="C712" s="6"/>
      <c r="D712" s="6"/>
      <c r="H712" s="7"/>
    </row>
    <row r="713" spans="2:8" x14ac:dyDescent="0.25">
      <c r="B713" s="4"/>
      <c r="C713" s="6"/>
      <c r="D713" s="6"/>
      <c r="H713" s="7"/>
    </row>
    <row r="714" spans="2:8" x14ac:dyDescent="0.25">
      <c r="B714" s="4"/>
      <c r="C714" s="6"/>
      <c r="D714" s="6"/>
      <c r="H714" s="7"/>
    </row>
    <row r="715" spans="2:8" x14ac:dyDescent="0.25">
      <c r="B715" s="4"/>
      <c r="C715" s="6"/>
      <c r="D715" s="6"/>
      <c r="H715" s="7"/>
    </row>
    <row r="716" spans="2:8" x14ac:dyDescent="0.25">
      <c r="B716" s="4"/>
      <c r="C716" s="6"/>
      <c r="D716" s="6"/>
      <c r="H716" s="7"/>
    </row>
    <row r="717" spans="2:8" x14ac:dyDescent="0.25">
      <c r="B717" s="4"/>
      <c r="C717" s="6"/>
      <c r="D717" s="6"/>
      <c r="H717" s="7"/>
    </row>
    <row r="718" spans="2:8" x14ac:dyDescent="0.25">
      <c r="B718" s="4"/>
      <c r="C718" s="6"/>
      <c r="D718" s="6"/>
      <c r="H718" s="7"/>
    </row>
    <row r="719" spans="2:8" x14ac:dyDescent="0.25">
      <c r="B719" s="4"/>
      <c r="C719" s="6"/>
      <c r="D719" s="6"/>
      <c r="H719" s="7"/>
    </row>
    <row r="720" spans="2:8" x14ac:dyDescent="0.25">
      <c r="B720" s="4"/>
      <c r="C720" s="6"/>
      <c r="D720" s="6"/>
      <c r="H720" s="7"/>
    </row>
    <row r="721" spans="2:8" x14ac:dyDescent="0.25">
      <c r="B721" s="4"/>
      <c r="C721" s="6"/>
      <c r="D721" s="6"/>
      <c r="H721" s="7"/>
    </row>
    <row r="722" spans="2:8" x14ac:dyDescent="0.25">
      <c r="B722" s="4"/>
      <c r="C722" s="6"/>
      <c r="D722" s="6"/>
      <c r="H722" s="7"/>
    </row>
    <row r="723" spans="2:8" x14ac:dyDescent="0.25">
      <c r="B723" s="4"/>
      <c r="C723" s="6"/>
      <c r="D723" s="6"/>
      <c r="H723" s="7"/>
    </row>
    <row r="724" spans="2:8" x14ac:dyDescent="0.25">
      <c r="B724" s="4"/>
      <c r="C724" s="6"/>
      <c r="D724" s="6"/>
      <c r="H724" s="7"/>
    </row>
    <row r="725" spans="2:8" x14ac:dyDescent="0.25">
      <c r="B725" s="4"/>
      <c r="C725" s="6"/>
      <c r="D725" s="6"/>
      <c r="H725" s="7"/>
    </row>
    <row r="726" spans="2:8" x14ac:dyDescent="0.25">
      <c r="B726" s="4"/>
      <c r="C726" s="6"/>
      <c r="D726" s="6"/>
      <c r="H726" s="7"/>
    </row>
    <row r="727" spans="2:8" x14ac:dyDescent="0.25">
      <c r="B727" s="4"/>
      <c r="C727" s="6"/>
      <c r="D727" s="6"/>
      <c r="H727" s="7"/>
    </row>
    <row r="728" spans="2:8" x14ac:dyDescent="0.25">
      <c r="B728" s="4"/>
      <c r="C728" s="6"/>
      <c r="D728" s="6"/>
      <c r="H728" s="7"/>
    </row>
    <row r="729" spans="2:8" x14ac:dyDescent="0.25">
      <c r="B729" s="4"/>
      <c r="C729" s="6"/>
      <c r="D729" s="6"/>
      <c r="H729" s="7"/>
    </row>
    <row r="730" spans="2:8" x14ac:dyDescent="0.25">
      <c r="B730" s="4"/>
      <c r="C730" s="6"/>
      <c r="D730" s="6"/>
      <c r="H730" s="7"/>
    </row>
    <row r="731" spans="2:8" x14ac:dyDescent="0.25">
      <c r="B731" s="4"/>
      <c r="C731" s="6"/>
      <c r="D731" s="6"/>
      <c r="H731" s="7"/>
    </row>
    <row r="732" spans="2:8" x14ac:dyDescent="0.25">
      <c r="B732" s="4"/>
      <c r="C732" s="6"/>
      <c r="D732" s="6"/>
      <c r="H732" s="7"/>
    </row>
    <row r="733" spans="2:8" x14ac:dyDescent="0.25">
      <c r="B733" s="4"/>
      <c r="C733" s="6"/>
      <c r="D733" s="6"/>
      <c r="H733" s="7"/>
    </row>
    <row r="734" spans="2:8" x14ac:dyDescent="0.25">
      <c r="B734" s="4"/>
      <c r="C734" s="6"/>
      <c r="D734" s="6"/>
      <c r="H734" s="7"/>
    </row>
    <row r="735" spans="2:8" x14ac:dyDescent="0.25">
      <c r="B735" s="4"/>
      <c r="C735" s="6"/>
      <c r="D735" s="6"/>
      <c r="H735" s="7"/>
    </row>
    <row r="736" spans="2:8" x14ac:dyDescent="0.25">
      <c r="B736" s="4"/>
      <c r="C736" s="6"/>
      <c r="D736" s="6"/>
      <c r="H736" s="7"/>
    </row>
    <row r="737" spans="2:8" x14ac:dyDescent="0.25">
      <c r="B737" s="4"/>
      <c r="C737" s="6"/>
      <c r="D737" s="6"/>
      <c r="H737" s="7"/>
    </row>
    <row r="738" spans="2:8" x14ac:dyDescent="0.25">
      <c r="B738" s="4"/>
      <c r="C738" s="6"/>
      <c r="D738" s="6"/>
      <c r="H738" s="7"/>
    </row>
    <row r="739" spans="2:8" x14ac:dyDescent="0.25">
      <c r="B739" s="4"/>
      <c r="C739" s="6"/>
      <c r="D739" s="6"/>
      <c r="H739" s="7"/>
    </row>
    <row r="740" spans="2:8" x14ac:dyDescent="0.25">
      <c r="B740" s="4"/>
      <c r="C740" s="6"/>
      <c r="D740" s="6"/>
      <c r="H740" s="7"/>
    </row>
    <row r="741" spans="2:8" x14ac:dyDescent="0.25">
      <c r="B741" s="4"/>
      <c r="C741" s="6"/>
      <c r="D741" s="6"/>
      <c r="H741" s="7"/>
    </row>
    <row r="742" spans="2:8" x14ac:dyDescent="0.25">
      <c r="B742" s="4"/>
      <c r="C742" s="6"/>
      <c r="D742" s="6"/>
      <c r="H742" s="7"/>
    </row>
    <row r="743" spans="2:8" x14ac:dyDescent="0.25">
      <c r="B743" s="4"/>
      <c r="C743" s="6"/>
      <c r="D743" s="6"/>
      <c r="H743" s="7"/>
    </row>
    <row r="744" spans="2:8" x14ac:dyDescent="0.25">
      <c r="B744" s="4"/>
      <c r="C744" s="6"/>
      <c r="D744" s="6"/>
      <c r="H744" s="7"/>
    </row>
    <row r="745" spans="2:8" x14ac:dyDescent="0.25">
      <c r="B745" s="4"/>
      <c r="C745" s="6"/>
      <c r="D745" s="6"/>
      <c r="H745" s="7"/>
    </row>
    <row r="746" spans="2:8" x14ac:dyDescent="0.25">
      <c r="B746" s="4"/>
      <c r="C746" s="6"/>
      <c r="D746" s="6"/>
      <c r="H746" s="7"/>
    </row>
    <row r="747" spans="2:8" x14ac:dyDescent="0.25">
      <c r="B747" s="4"/>
      <c r="C747" s="6"/>
      <c r="D747" s="6"/>
      <c r="H747" s="7"/>
    </row>
    <row r="748" spans="2:8" x14ac:dyDescent="0.25">
      <c r="B748" s="4"/>
      <c r="C748" s="6"/>
      <c r="D748" s="6"/>
      <c r="H748" s="7"/>
    </row>
    <row r="749" spans="2:8" x14ac:dyDescent="0.25">
      <c r="B749" s="4"/>
      <c r="C749" s="6"/>
      <c r="D749" s="6"/>
      <c r="H749" s="7"/>
    </row>
    <row r="750" spans="2:8" x14ac:dyDescent="0.25">
      <c r="B750" s="4"/>
      <c r="C750" s="6"/>
      <c r="D750" s="6"/>
      <c r="H750" s="7"/>
    </row>
    <row r="751" spans="2:8" x14ac:dyDescent="0.25">
      <c r="B751" s="4"/>
      <c r="C751" s="6"/>
      <c r="D751" s="6"/>
      <c r="H751" s="7"/>
    </row>
    <row r="752" spans="2:8" x14ac:dyDescent="0.25">
      <c r="B752" s="4"/>
      <c r="C752" s="6"/>
      <c r="D752" s="6"/>
      <c r="H752" s="7"/>
    </row>
    <row r="753" spans="2:8" x14ac:dyDescent="0.25">
      <c r="B753" s="4"/>
      <c r="C753" s="6"/>
      <c r="D753" s="6"/>
      <c r="H753" s="7"/>
    </row>
    <row r="754" spans="2:8" x14ac:dyDescent="0.25">
      <c r="B754" s="4"/>
      <c r="C754" s="6"/>
      <c r="D754" s="6"/>
      <c r="H754" s="7"/>
    </row>
    <row r="755" spans="2:8" x14ac:dyDescent="0.25">
      <c r="B755" s="4"/>
      <c r="C755" s="6"/>
      <c r="D755" s="6"/>
      <c r="H755" s="7"/>
    </row>
    <row r="756" spans="2:8" x14ac:dyDescent="0.25">
      <c r="B756" s="4"/>
      <c r="C756" s="6"/>
      <c r="D756" s="6"/>
      <c r="H756" s="7"/>
    </row>
    <row r="757" spans="2:8" x14ac:dyDescent="0.25">
      <c r="B757" s="4"/>
      <c r="C757" s="6"/>
      <c r="D757" s="6"/>
      <c r="H757" s="7"/>
    </row>
    <row r="758" spans="2:8" x14ac:dyDescent="0.25">
      <c r="B758" s="4"/>
      <c r="C758" s="6"/>
      <c r="D758" s="6"/>
      <c r="H758" s="7"/>
    </row>
    <row r="759" spans="2:8" x14ac:dyDescent="0.25">
      <c r="B759" s="4"/>
      <c r="C759" s="6"/>
      <c r="D759" s="6"/>
      <c r="H759" s="7"/>
    </row>
    <row r="760" spans="2:8" x14ac:dyDescent="0.25">
      <c r="B760" s="4"/>
      <c r="C760" s="6"/>
      <c r="D760" s="6"/>
      <c r="H760" s="7"/>
    </row>
    <row r="761" spans="2:8" x14ac:dyDescent="0.25">
      <c r="B761" s="4"/>
      <c r="C761" s="6"/>
      <c r="D761" s="6"/>
      <c r="H761" s="7"/>
    </row>
    <row r="762" spans="2:8" x14ac:dyDescent="0.25">
      <c r="B762" s="4"/>
      <c r="C762" s="6"/>
      <c r="D762" s="6"/>
      <c r="H762" s="7"/>
    </row>
    <row r="763" spans="2:8" x14ac:dyDescent="0.25">
      <c r="B763" s="4"/>
      <c r="C763" s="6"/>
      <c r="D763" s="6"/>
      <c r="H763" s="7"/>
    </row>
    <row r="764" spans="2:8" x14ac:dyDescent="0.25">
      <c r="B764" s="4"/>
      <c r="C764" s="6"/>
      <c r="D764" s="6"/>
      <c r="H764" s="7"/>
    </row>
    <row r="765" spans="2:8" x14ac:dyDescent="0.25">
      <c r="B765" s="4"/>
      <c r="C765" s="6"/>
      <c r="D765" s="6"/>
      <c r="H765" s="7"/>
    </row>
    <row r="766" spans="2:8" x14ac:dyDescent="0.25">
      <c r="B766" s="4"/>
      <c r="C766" s="6"/>
      <c r="D766" s="6"/>
      <c r="H766" s="7"/>
    </row>
    <row r="767" spans="2:8" x14ac:dyDescent="0.25">
      <c r="B767" s="4"/>
      <c r="C767" s="6"/>
      <c r="D767" s="6"/>
      <c r="H767" s="7"/>
    </row>
    <row r="768" spans="2:8" x14ac:dyDescent="0.25">
      <c r="B768" s="4"/>
      <c r="C768" s="6"/>
      <c r="D768" s="6"/>
      <c r="H768" s="7"/>
    </row>
    <row r="769" spans="2:8" x14ac:dyDescent="0.25">
      <c r="B769" s="4"/>
      <c r="C769" s="6"/>
      <c r="D769" s="6"/>
      <c r="H769" s="7"/>
    </row>
    <row r="770" spans="2:8" x14ac:dyDescent="0.25">
      <c r="B770" s="4"/>
      <c r="C770" s="6"/>
      <c r="D770" s="6"/>
      <c r="H770" s="7"/>
    </row>
    <row r="771" spans="2:8" x14ac:dyDescent="0.25">
      <c r="B771" s="4"/>
      <c r="C771" s="6"/>
      <c r="D771" s="6"/>
      <c r="H771" s="7"/>
    </row>
    <row r="772" spans="2:8" x14ac:dyDescent="0.25">
      <c r="B772" s="4"/>
      <c r="C772" s="6"/>
      <c r="D772" s="6"/>
      <c r="H772" s="7"/>
    </row>
    <row r="773" spans="2:8" x14ac:dyDescent="0.25">
      <c r="B773" s="4"/>
      <c r="C773" s="6"/>
      <c r="D773" s="6"/>
      <c r="H773" s="7"/>
    </row>
    <row r="774" spans="2:8" x14ac:dyDescent="0.25">
      <c r="B774" s="4"/>
      <c r="C774" s="6"/>
      <c r="D774" s="6"/>
      <c r="H774" s="7"/>
    </row>
    <row r="775" spans="2:8" x14ac:dyDescent="0.25">
      <c r="B775" s="4"/>
      <c r="C775" s="6"/>
      <c r="D775" s="6"/>
      <c r="H775" s="7"/>
    </row>
    <row r="776" spans="2:8" x14ac:dyDescent="0.25">
      <c r="B776" s="4"/>
      <c r="C776" s="6"/>
      <c r="D776" s="6"/>
      <c r="H776" s="7"/>
    </row>
    <row r="777" spans="2:8" x14ac:dyDescent="0.25">
      <c r="B777" s="4"/>
      <c r="C777" s="6"/>
      <c r="D777" s="6"/>
      <c r="H777" s="7"/>
    </row>
    <row r="778" spans="2:8" x14ac:dyDescent="0.25">
      <c r="B778" s="4"/>
      <c r="C778" s="6"/>
      <c r="D778" s="6"/>
      <c r="H778" s="7"/>
    </row>
    <row r="779" spans="2:8" x14ac:dyDescent="0.25">
      <c r="B779" s="4"/>
      <c r="C779" s="6"/>
      <c r="D779" s="6"/>
      <c r="H779" s="7"/>
    </row>
    <row r="780" spans="2:8" x14ac:dyDescent="0.25">
      <c r="B780" s="4"/>
      <c r="C780" s="6"/>
      <c r="D780" s="6"/>
      <c r="H780" s="7"/>
    </row>
    <row r="781" spans="2:8" x14ac:dyDescent="0.25">
      <c r="B781" s="4"/>
      <c r="C781" s="6"/>
      <c r="D781" s="6"/>
      <c r="H781" s="7"/>
    </row>
    <row r="782" spans="2:8" x14ac:dyDescent="0.25">
      <c r="B782" s="4"/>
      <c r="C782" s="6"/>
      <c r="D782" s="6"/>
      <c r="H782" s="7"/>
    </row>
    <row r="783" spans="2:8" x14ac:dyDescent="0.25">
      <c r="B783" s="4"/>
      <c r="C783" s="6"/>
      <c r="D783" s="6"/>
      <c r="H783" s="7"/>
    </row>
    <row r="784" spans="2:8" x14ac:dyDescent="0.25">
      <c r="B784" s="4"/>
      <c r="C784" s="6"/>
      <c r="D784" s="6"/>
      <c r="H784" s="7"/>
    </row>
    <row r="785" spans="2:8" x14ac:dyDescent="0.25">
      <c r="B785" s="4"/>
      <c r="C785" s="6"/>
      <c r="D785" s="6"/>
      <c r="H785" s="7"/>
    </row>
    <row r="786" spans="2:8" x14ac:dyDescent="0.25">
      <c r="B786" s="4"/>
      <c r="C786" s="6"/>
      <c r="D786" s="6"/>
      <c r="H786" s="7"/>
    </row>
    <row r="787" spans="2:8" x14ac:dyDescent="0.25">
      <c r="B787" s="4"/>
      <c r="C787" s="6"/>
      <c r="D787" s="6"/>
      <c r="H787" s="7"/>
    </row>
    <row r="788" spans="2:8" x14ac:dyDescent="0.25">
      <c r="B788" s="4"/>
      <c r="C788" s="6"/>
      <c r="D788" s="6"/>
      <c r="H788" s="7"/>
    </row>
    <row r="789" spans="2:8" x14ac:dyDescent="0.25">
      <c r="B789" s="4"/>
      <c r="C789" s="6"/>
      <c r="D789" s="6"/>
      <c r="H789" s="7"/>
    </row>
    <row r="790" spans="2:8" x14ac:dyDescent="0.25">
      <c r="B790" s="4"/>
      <c r="C790" s="6"/>
      <c r="D790" s="6"/>
      <c r="H790" s="7"/>
    </row>
    <row r="791" spans="2:8" x14ac:dyDescent="0.25">
      <c r="B791" s="4"/>
      <c r="C791" s="6"/>
      <c r="D791" s="6"/>
      <c r="H791" s="7"/>
    </row>
    <row r="792" spans="2:8" x14ac:dyDescent="0.25">
      <c r="B792" s="4"/>
      <c r="C792" s="6"/>
      <c r="D792" s="6"/>
      <c r="H792" s="7"/>
    </row>
    <row r="793" spans="2:8" x14ac:dyDescent="0.25">
      <c r="B793" s="4"/>
      <c r="C793" s="6"/>
      <c r="D793" s="6"/>
      <c r="H793" s="7"/>
    </row>
    <row r="794" spans="2:8" x14ac:dyDescent="0.25">
      <c r="B794" s="4"/>
      <c r="C794" s="6"/>
      <c r="D794" s="6"/>
      <c r="H794" s="7"/>
    </row>
    <row r="795" spans="2:8" x14ac:dyDescent="0.25">
      <c r="B795" s="4"/>
      <c r="C795" s="6"/>
      <c r="D795" s="6"/>
      <c r="H795" s="7"/>
    </row>
    <row r="796" spans="2:8" x14ac:dyDescent="0.25">
      <c r="B796" s="4"/>
      <c r="C796" s="6"/>
      <c r="D796" s="6"/>
      <c r="H796" s="7"/>
    </row>
    <row r="797" spans="2:8" x14ac:dyDescent="0.25">
      <c r="B797" s="4"/>
      <c r="C797" s="6"/>
      <c r="D797" s="6"/>
      <c r="H797" s="7"/>
    </row>
    <row r="798" spans="2:8" x14ac:dyDescent="0.25">
      <c r="B798" s="4"/>
      <c r="C798" s="6"/>
      <c r="D798" s="6"/>
      <c r="H798" s="7"/>
    </row>
    <row r="799" spans="2:8" x14ac:dyDescent="0.25">
      <c r="B799" s="4"/>
      <c r="C799" s="6"/>
      <c r="D799" s="6"/>
      <c r="H799" s="7"/>
    </row>
    <row r="800" spans="2:8" x14ac:dyDescent="0.25">
      <c r="B800" s="4"/>
      <c r="C800" s="6"/>
      <c r="D800" s="6"/>
      <c r="H800" s="7"/>
    </row>
    <row r="801" spans="2:8" x14ac:dyDescent="0.25">
      <c r="B801" s="4"/>
      <c r="C801" s="6"/>
      <c r="D801" s="6"/>
      <c r="H801" s="7"/>
    </row>
    <row r="802" spans="2:8" x14ac:dyDescent="0.25">
      <c r="B802" s="4"/>
      <c r="C802" s="6"/>
      <c r="D802" s="6"/>
      <c r="H802" s="7"/>
    </row>
    <row r="803" spans="2:8" x14ac:dyDescent="0.25">
      <c r="B803" s="4"/>
      <c r="C803" s="6"/>
      <c r="D803" s="6"/>
      <c r="H803" s="7"/>
    </row>
    <row r="804" spans="2:8" x14ac:dyDescent="0.25">
      <c r="B804" s="4"/>
      <c r="C804" s="6"/>
      <c r="D804" s="6"/>
      <c r="H804" s="7"/>
    </row>
    <row r="805" spans="2:8" x14ac:dyDescent="0.25">
      <c r="B805" s="4"/>
      <c r="C805" s="6"/>
      <c r="D805" s="6"/>
      <c r="H805" s="7"/>
    </row>
    <row r="806" spans="2:8" x14ac:dyDescent="0.25">
      <c r="B806" s="4"/>
      <c r="C806" s="6"/>
      <c r="D806" s="6"/>
      <c r="H806" s="7"/>
    </row>
    <row r="807" spans="2:8" x14ac:dyDescent="0.25">
      <c r="B807" s="4"/>
      <c r="C807" s="6"/>
      <c r="D807" s="6"/>
      <c r="H807" s="7"/>
    </row>
    <row r="808" spans="2:8" x14ac:dyDescent="0.25">
      <c r="B808" s="4"/>
      <c r="C808" s="6"/>
      <c r="D808" s="6"/>
      <c r="H808" s="7"/>
    </row>
    <row r="809" spans="2:8" x14ac:dyDescent="0.25">
      <c r="B809" s="4"/>
      <c r="C809" s="6"/>
      <c r="D809" s="6"/>
      <c r="H809" s="7"/>
    </row>
    <row r="810" spans="2:8" x14ac:dyDescent="0.25">
      <c r="B810" s="4"/>
      <c r="C810" s="6"/>
      <c r="D810" s="6"/>
      <c r="H810" s="7"/>
    </row>
    <row r="811" spans="2:8" x14ac:dyDescent="0.25">
      <c r="B811" s="4"/>
      <c r="C811" s="6"/>
      <c r="D811" s="6"/>
      <c r="H811" s="7"/>
    </row>
    <row r="812" spans="2:8" x14ac:dyDescent="0.25">
      <c r="B812" s="4"/>
      <c r="C812" s="6"/>
      <c r="D812" s="6"/>
      <c r="H812" s="7"/>
    </row>
    <row r="813" spans="2:8" x14ac:dyDescent="0.25">
      <c r="B813" s="4"/>
      <c r="C813" s="6"/>
      <c r="D813" s="6"/>
      <c r="H813" s="7"/>
    </row>
    <row r="814" spans="2:8" x14ac:dyDescent="0.25">
      <c r="B814" s="4"/>
      <c r="C814" s="6"/>
      <c r="D814" s="6"/>
      <c r="H814" s="7"/>
    </row>
    <row r="815" spans="2:8" x14ac:dyDescent="0.25">
      <c r="B815" s="4"/>
      <c r="C815" s="6"/>
      <c r="D815" s="6"/>
      <c r="H815" s="7"/>
    </row>
    <row r="816" spans="2:8" x14ac:dyDescent="0.25">
      <c r="B816" s="4"/>
      <c r="C816" s="6"/>
      <c r="D816" s="6"/>
      <c r="H816" s="7"/>
    </row>
    <row r="817" spans="2:8" x14ac:dyDescent="0.25">
      <c r="B817" s="4"/>
      <c r="C817" s="6"/>
      <c r="D817" s="6"/>
      <c r="H817" s="7"/>
    </row>
    <row r="818" spans="2:8" x14ac:dyDescent="0.25">
      <c r="B818" s="4"/>
      <c r="C818" s="6"/>
      <c r="D818" s="6"/>
      <c r="H818" s="7"/>
    </row>
    <row r="819" spans="2:8" x14ac:dyDescent="0.25">
      <c r="B819" s="4"/>
      <c r="C819" s="6"/>
      <c r="D819" s="6"/>
      <c r="H819" s="7"/>
    </row>
    <row r="820" spans="2:8" x14ac:dyDescent="0.25">
      <c r="B820" s="4"/>
      <c r="C820" s="6"/>
      <c r="D820" s="6"/>
      <c r="H820" s="7"/>
    </row>
    <row r="821" spans="2:8" x14ac:dyDescent="0.25">
      <c r="B821" s="4"/>
      <c r="C821" s="6"/>
      <c r="D821" s="6"/>
      <c r="H821" s="7"/>
    </row>
    <row r="822" spans="2:8" x14ac:dyDescent="0.25">
      <c r="B822" s="4"/>
      <c r="C822" s="6"/>
      <c r="D822" s="6"/>
      <c r="H822" s="7"/>
    </row>
    <row r="823" spans="2:8" x14ac:dyDescent="0.25">
      <c r="B823" s="4"/>
      <c r="C823" s="6"/>
      <c r="D823" s="6"/>
      <c r="H823" s="7"/>
    </row>
    <row r="824" spans="2:8" x14ac:dyDescent="0.25">
      <c r="B824" s="4"/>
      <c r="C824" s="6"/>
      <c r="D824" s="6"/>
      <c r="H824" s="7"/>
    </row>
    <row r="825" spans="2:8" x14ac:dyDescent="0.25">
      <c r="B825" s="4"/>
      <c r="C825" s="6"/>
      <c r="D825" s="6"/>
      <c r="H825" s="7"/>
    </row>
    <row r="826" spans="2:8" x14ac:dyDescent="0.25">
      <c r="B826" s="4"/>
      <c r="C826" s="6"/>
      <c r="D826" s="6"/>
      <c r="H826" s="7"/>
    </row>
    <row r="827" spans="2:8" x14ac:dyDescent="0.25">
      <c r="B827" s="4"/>
      <c r="C827" s="6"/>
      <c r="D827" s="6"/>
      <c r="H827" s="7"/>
    </row>
    <row r="828" spans="2:8" x14ac:dyDescent="0.25">
      <c r="B828" s="4"/>
      <c r="C828" s="6"/>
      <c r="D828" s="6"/>
      <c r="H828" s="7"/>
    </row>
    <row r="829" spans="2:8" x14ac:dyDescent="0.25">
      <c r="B829" s="4"/>
      <c r="C829" s="6"/>
      <c r="D829" s="6"/>
      <c r="H829" s="7"/>
    </row>
    <row r="830" spans="2:8" x14ac:dyDescent="0.25">
      <c r="B830" s="4"/>
      <c r="C830" s="6"/>
      <c r="D830" s="6"/>
      <c r="H830" s="7"/>
    </row>
    <row r="831" spans="2:8" x14ac:dyDescent="0.25">
      <c r="B831" s="4"/>
      <c r="C831" s="6"/>
      <c r="D831" s="6"/>
      <c r="H831" s="7"/>
    </row>
    <row r="832" spans="2:8" x14ac:dyDescent="0.25">
      <c r="B832" s="4"/>
      <c r="C832" s="6"/>
      <c r="D832" s="6"/>
      <c r="H832" s="7"/>
    </row>
    <row r="833" spans="2:8" x14ac:dyDescent="0.25">
      <c r="B833" s="4"/>
      <c r="C833" s="6"/>
      <c r="D833" s="6"/>
      <c r="H833" s="7"/>
    </row>
    <row r="834" spans="2:8" x14ac:dyDescent="0.25">
      <c r="B834" s="4"/>
      <c r="C834" s="6"/>
      <c r="D834" s="6"/>
      <c r="H834" s="7"/>
    </row>
    <row r="835" spans="2:8" x14ac:dyDescent="0.25">
      <c r="B835" s="4"/>
      <c r="C835" s="6"/>
      <c r="D835" s="6"/>
      <c r="H835" s="7"/>
    </row>
    <row r="836" spans="2:8" x14ac:dyDescent="0.25">
      <c r="B836" s="4"/>
      <c r="C836" s="6"/>
      <c r="D836" s="6"/>
      <c r="H836" s="7"/>
    </row>
    <row r="837" spans="2:8" x14ac:dyDescent="0.25">
      <c r="B837" s="4"/>
      <c r="C837" s="6"/>
      <c r="D837" s="6"/>
      <c r="H837" s="7"/>
    </row>
    <row r="838" spans="2:8" x14ac:dyDescent="0.25">
      <c r="B838" s="4"/>
      <c r="C838" s="6"/>
      <c r="D838" s="6"/>
      <c r="H838" s="7"/>
    </row>
    <row r="839" spans="2:8" x14ac:dyDescent="0.25">
      <c r="B839" s="4"/>
      <c r="C839" s="6"/>
      <c r="D839" s="6"/>
      <c r="H839" s="7"/>
    </row>
    <row r="840" spans="2:8" x14ac:dyDescent="0.25">
      <c r="B840" s="4"/>
      <c r="C840" s="6"/>
      <c r="D840" s="6"/>
      <c r="H840" s="7"/>
    </row>
    <row r="841" spans="2:8" x14ac:dyDescent="0.25">
      <c r="B841" s="4"/>
      <c r="C841" s="6"/>
      <c r="D841" s="6"/>
      <c r="H841" s="7"/>
    </row>
    <row r="842" spans="2:8" x14ac:dyDescent="0.25">
      <c r="B842" s="4"/>
      <c r="C842" s="6"/>
      <c r="D842" s="6"/>
      <c r="H842" s="7"/>
    </row>
    <row r="843" spans="2:8" x14ac:dyDescent="0.25">
      <c r="B843" s="4"/>
      <c r="C843" s="6"/>
      <c r="D843" s="6"/>
      <c r="H843" s="7"/>
    </row>
    <row r="844" spans="2:8" x14ac:dyDescent="0.25">
      <c r="B844" s="4"/>
      <c r="C844" s="6"/>
      <c r="D844" s="6"/>
      <c r="H844" s="7"/>
    </row>
    <row r="845" spans="2:8" x14ac:dyDescent="0.25">
      <c r="B845" s="4"/>
      <c r="C845" s="6"/>
      <c r="D845" s="6"/>
      <c r="H845" s="7"/>
    </row>
    <row r="846" spans="2:8" x14ac:dyDescent="0.25">
      <c r="B846" s="4"/>
      <c r="C846" s="6"/>
      <c r="D846" s="6"/>
      <c r="H846" s="7"/>
    </row>
    <row r="847" spans="2:8" x14ac:dyDescent="0.25">
      <c r="B847" s="4"/>
      <c r="C847" s="6"/>
      <c r="D847" s="6"/>
      <c r="H847" s="7"/>
    </row>
    <row r="848" spans="2:8" x14ac:dyDescent="0.25">
      <c r="B848" s="4"/>
      <c r="C848" s="6"/>
      <c r="D848" s="6"/>
      <c r="H848" s="7"/>
    </row>
    <row r="849" spans="2:8" x14ac:dyDescent="0.25">
      <c r="B849" s="4"/>
      <c r="C849" s="6"/>
      <c r="D849" s="6"/>
      <c r="H849" s="7"/>
    </row>
    <row r="850" spans="2:8" x14ac:dyDescent="0.25">
      <c r="B850" s="4"/>
      <c r="C850" s="6"/>
      <c r="D850" s="6"/>
      <c r="H850" s="7"/>
    </row>
    <row r="851" spans="2:8" x14ac:dyDescent="0.25">
      <c r="B851" s="4"/>
      <c r="C851" s="6"/>
      <c r="D851" s="6"/>
      <c r="H851" s="7"/>
    </row>
    <row r="852" spans="2:8" x14ac:dyDescent="0.25">
      <c r="B852" s="4"/>
      <c r="C852" s="6"/>
      <c r="D852" s="6"/>
      <c r="H852" s="7"/>
    </row>
    <row r="853" spans="2:8" x14ac:dyDescent="0.25">
      <c r="B853" s="4"/>
      <c r="C853" s="6"/>
      <c r="D853" s="6"/>
      <c r="H853" s="7"/>
    </row>
    <row r="854" spans="2:8" x14ac:dyDescent="0.25">
      <c r="B854" s="4"/>
      <c r="C854" s="6"/>
      <c r="D854" s="6"/>
      <c r="H854" s="7"/>
    </row>
    <row r="855" spans="2:8" x14ac:dyDescent="0.25">
      <c r="B855" s="4"/>
      <c r="C855" s="6"/>
      <c r="D855" s="6"/>
      <c r="H855" s="7"/>
    </row>
    <row r="856" spans="2:8" x14ac:dyDescent="0.25">
      <c r="B856" s="4"/>
      <c r="C856" s="6"/>
      <c r="D856" s="6"/>
      <c r="H856" s="7"/>
    </row>
    <row r="857" spans="2:8" x14ac:dyDescent="0.25">
      <c r="B857" s="4"/>
      <c r="C857" s="6"/>
      <c r="D857" s="6"/>
      <c r="H857" s="7"/>
    </row>
    <row r="858" spans="2:8" x14ac:dyDescent="0.25">
      <c r="B858" s="4"/>
      <c r="C858" s="6"/>
      <c r="D858" s="6"/>
      <c r="H858" s="7"/>
    </row>
    <row r="859" spans="2:8" x14ac:dyDescent="0.25">
      <c r="B859" s="4"/>
      <c r="C859" s="6"/>
      <c r="D859" s="6"/>
      <c r="H859" s="7"/>
    </row>
    <row r="860" spans="2:8" x14ac:dyDescent="0.25">
      <c r="B860" s="4"/>
      <c r="C860" s="6"/>
      <c r="D860" s="6"/>
      <c r="H860" s="7"/>
    </row>
    <row r="861" spans="2:8" x14ac:dyDescent="0.25">
      <c r="B861" s="4"/>
      <c r="C861" s="6"/>
      <c r="D861" s="6"/>
      <c r="H861" s="7"/>
    </row>
    <row r="862" spans="2:8" x14ac:dyDescent="0.25">
      <c r="B862" s="4"/>
      <c r="C862" s="6"/>
      <c r="D862" s="6"/>
      <c r="H862" s="7"/>
    </row>
    <row r="863" spans="2:8" x14ac:dyDescent="0.25">
      <c r="B863" s="4"/>
      <c r="C863" s="6"/>
      <c r="D863" s="6"/>
      <c r="H863" s="7"/>
    </row>
    <row r="864" spans="2:8" x14ac:dyDescent="0.25">
      <c r="B864" s="4"/>
      <c r="C864" s="6"/>
      <c r="D864" s="6"/>
      <c r="H864" s="7"/>
    </row>
    <row r="865" spans="2:8" x14ac:dyDescent="0.25">
      <c r="B865" s="4"/>
      <c r="C865" s="6"/>
      <c r="D865" s="6"/>
      <c r="H865" s="7"/>
    </row>
    <row r="866" spans="2:8" x14ac:dyDescent="0.25">
      <c r="B866" s="4"/>
      <c r="C866" s="6"/>
      <c r="D866" s="6"/>
      <c r="H866" s="7"/>
    </row>
    <row r="867" spans="2:8" x14ac:dyDescent="0.25">
      <c r="B867" s="4"/>
      <c r="C867" s="6"/>
      <c r="D867" s="6"/>
      <c r="H867" s="7"/>
    </row>
    <row r="868" spans="2:8" x14ac:dyDescent="0.25">
      <c r="B868" s="4"/>
      <c r="C868" s="6"/>
      <c r="D868" s="6"/>
      <c r="H868" s="7"/>
    </row>
    <row r="869" spans="2:8" x14ac:dyDescent="0.25">
      <c r="B869" s="4"/>
      <c r="C869" s="6"/>
      <c r="D869" s="6"/>
      <c r="H869" s="7"/>
    </row>
    <row r="870" spans="2:8" x14ac:dyDescent="0.25">
      <c r="B870" s="4"/>
      <c r="C870" s="6"/>
      <c r="D870" s="6"/>
      <c r="H870" s="7"/>
    </row>
    <row r="871" spans="2:8" x14ac:dyDescent="0.25">
      <c r="B871" s="4"/>
      <c r="C871" s="6"/>
      <c r="D871" s="6"/>
      <c r="H871" s="7"/>
    </row>
    <row r="872" spans="2:8" x14ac:dyDescent="0.25">
      <c r="B872" s="4"/>
      <c r="C872" s="6"/>
      <c r="D872" s="6"/>
      <c r="H872" s="7"/>
    </row>
    <row r="873" spans="2:8" x14ac:dyDescent="0.25">
      <c r="B873" s="4"/>
      <c r="C873" s="6"/>
      <c r="D873" s="6"/>
      <c r="H873" s="7"/>
    </row>
    <row r="874" spans="2:8" x14ac:dyDescent="0.25">
      <c r="B874" s="4"/>
      <c r="C874" s="6"/>
      <c r="D874" s="6"/>
      <c r="H874" s="7"/>
    </row>
    <row r="875" spans="2:8" x14ac:dyDescent="0.25">
      <c r="B875" s="4"/>
      <c r="C875" s="6"/>
      <c r="D875" s="6"/>
      <c r="H875" s="7"/>
    </row>
    <row r="876" spans="2:8" x14ac:dyDescent="0.25">
      <c r="B876" s="4"/>
      <c r="C876" s="6"/>
      <c r="D876" s="6"/>
      <c r="H876" s="7"/>
    </row>
    <row r="877" spans="2:8" x14ac:dyDescent="0.25">
      <c r="B877" s="4"/>
      <c r="C877" s="6"/>
      <c r="D877" s="6"/>
      <c r="H877" s="7"/>
    </row>
    <row r="878" spans="2:8" x14ac:dyDescent="0.25">
      <c r="B878" s="4"/>
      <c r="C878" s="6"/>
      <c r="D878" s="6"/>
      <c r="H878" s="7"/>
    </row>
    <row r="879" spans="2:8" x14ac:dyDescent="0.25">
      <c r="B879" s="4"/>
      <c r="C879" s="6"/>
      <c r="D879" s="6"/>
      <c r="H879" s="7"/>
    </row>
    <row r="880" spans="2:8" x14ac:dyDescent="0.25">
      <c r="B880" s="4"/>
      <c r="C880" s="6"/>
      <c r="D880" s="6"/>
      <c r="H880" s="7"/>
    </row>
    <row r="881" spans="2:8" x14ac:dyDescent="0.25">
      <c r="B881" s="4"/>
      <c r="C881" s="6"/>
      <c r="D881" s="6"/>
      <c r="H881" s="7"/>
    </row>
    <row r="882" spans="2:8" x14ac:dyDescent="0.25">
      <c r="B882" s="4"/>
      <c r="C882" s="6"/>
      <c r="D882" s="6"/>
      <c r="H882" s="7"/>
    </row>
    <row r="883" spans="2:8" x14ac:dyDescent="0.25">
      <c r="B883" s="4"/>
      <c r="C883" s="6"/>
      <c r="D883" s="6"/>
      <c r="H883" s="7"/>
    </row>
    <row r="884" spans="2:8" x14ac:dyDescent="0.25">
      <c r="B884" s="4"/>
      <c r="C884" s="6"/>
      <c r="D884" s="6"/>
      <c r="H884" s="7"/>
    </row>
    <row r="885" spans="2:8" x14ac:dyDescent="0.25">
      <c r="B885" s="4"/>
      <c r="C885" s="6"/>
      <c r="D885" s="6"/>
      <c r="H885" s="7"/>
    </row>
    <row r="886" spans="2:8" x14ac:dyDescent="0.25">
      <c r="B886" s="4"/>
      <c r="C886" s="6"/>
      <c r="D886" s="6"/>
      <c r="H886" s="7"/>
    </row>
    <row r="887" spans="2:8" x14ac:dyDescent="0.25">
      <c r="B887" s="4"/>
      <c r="C887" s="6"/>
      <c r="D887" s="6"/>
      <c r="H887" s="7"/>
    </row>
    <row r="888" spans="2:8" x14ac:dyDescent="0.25">
      <c r="B888" s="4"/>
      <c r="C888" s="6"/>
      <c r="D888" s="6"/>
      <c r="H888" s="7"/>
    </row>
    <row r="889" spans="2:8" x14ac:dyDescent="0.25">
      <c r="B889" s="4"/>
      <c r="C889" s="6"/>
      <c r="D889" s="6"/>
      <c r="H889" s="7"/>
    </row>
    <row r="890" spans="2:8" x14ac:dyDescent="0.25">
      <c r="B890" s="4"/>
      <c r="C890" s="6"/>
      <c r="D890" s="6"/>
      <c r="H890" s="7"/>
    </row>
    <row r="891" spans="2:8" x14ac:dyDescent="0.25">
      <c r="B891" s="4"/>
      <c r="C891" s="6"/>
      <c r="D891" s="6"/>
      <c r="H891" s="7"/>
    </row>
    <row r="892" spans="2:8" x14ac:dyDescent="0.25">
      <c r="B892" s="4"/>
      <c r="C892" s="6"/>
      <c r="D892" s="6"/>
      <c r="H892" s="7"/>
    </row>
    <row r="893" spans="2:8" x14ac:dyDescent="0.25">
      <c r="B893" s="4"/>
      <c r="C893" s="6"/>
      <c r="D893" s="6"/>
      <c r="H893" s="7"/>
    </row>
    <row r="894" spans="2:8" x14ac:dyDescent="0.25">
      <c r="B894" s="4"/>
      <c r="C894" s="6"/>
      <c r="D894" s="6"/>
      <c r="H894" s="7"/>
    </row>
    <row r="895" spans="2:8" x14ac:dyDescent="0.25">
      <c r="B895" s="4"/>
      <c r="C895" s="6"/>
      <c r="D895" s="6"/>
      <c r="H895" s="7"/>
    </row>
    <row r="896" spans="2:8" x14ac:dyDescent="0.25">
      <c r="B896" s="4"/>
      <c r="C896" s="6"/>
      <c r="D896" s="6"/>
      <c r="H896" s="7"/>
    </row>
    <row r="897" spans="2:8" x14ac:dyDescent="0.25">
      <c r="B897" s="4"/>
      <c r="C897" s="6"/>
      <c r="D897" s="6"/>
      <c r="H897" s="7"/>
    </row>
    <row r="898" spans="2:8" x14ac:dyDescent="0.25">
      <c r="B898" s="4"/>
      <c r="C898" s="6"/>
      <c r="D898" s="6"/>
      <c r="H898" s="7"/>
    </row>
    <row r="899" spans="2:8" x14ac:dyDescent="0.25">
      <c r="B899" s="4"/>
      <c r="C899" s="6"/>
      <c r="D899" s="6"/>
      <c r="H899" s="7"/>
    </row>
    <row r="900" spans="2:8" x14ac:dyDescent="0.25">
      <c r="B900" s="4"/>
      <c r="C900" s="6"/>
      <c r="D900" s="6"/>
      <c r="H900" s="7"/>
    </row>
    <row r="901" spans="2:8" x14ac:dyDescent="0.25">
      <c r="B901" s="4"/>
      <c r="C901" s="6"/>
      <c r="D901" s="6"/>
      <c r="H901" s="7"/>
    </row>
    <row r="902" spans="2:8" x14ac:dyDescent="0.25">
      <c r="B902" s="4"/>
      <c r="C902" s="6"/>
      <c r="D902" s="6"/>
      <c r="H902" s="7"/>
    </row>
    <row r="903" spans="2:8" x14ac:dyDescent="0.25">
      <c r="B903" s="4"/>
      <c r="C903" s="6"/>
      <c r="D903" s="6"/>
      <c r="H903" s="7"/>
    </row>
    <row r="904" spans="2:8" x14ac:dyDescent="0.25">
      <c r="B904" s="4"/>
      <c r="C904" s="6"/>
      <c r="D904" s="6"/>
      <c r="H904" s="7"/>
    </row>
    <row r="905" spans="2:8" x14ac:dyDescent="0.25">
      <c r="B905" s="4"/>
      <c r="C905" s="6"/>
      <c r="D905" s="6"/>
      <c r="H905" s="7"/>
    </row>
    <row r="906" spans="2:8" x14ac:dyDescent="0.25">
      <c r="B906" s="4"/>
      <c r="C906" s="6"/>
      <c r="D906" s="6"/>
      <c r="H906" s="7"/>
    </row>
    <row r="907" spans="2:8" x14ac:dyDescent="0.25">
      <c r="B907" s="4"/>
      <c r="C907" s="6"/>
      <c r="D907" s="6"/>
      <c r="H907" s="7"/>
    </row>
    <row r="908" spans="2:8" x14ac:dyDescent="0.25">
      <c r="B908" s="4"/>
      <c r="C908" s="6"/>
      <c r="D908" s="6"/>
      <c r="H908" s="7"/>
    </row>
    <row r="909" spans="2:8" x14ac:dyDescent="0.25">
      <c r="B909" s="4"/>
      <c r="C909" s="6"/>
      <c r="D909" s="6"/>
      <c r="H909" s="7"/>
    </row>
    <row r="910" spans="2:8" x14ac:dyDescent="0.25">
      <c r="B910" s="4"/>
      <c r="C910" s="6"/>
      <c r="D910" s="6"/>
      <c r="H910" s="7"/>
    </row>
    <row r="911" spans="2:8" x14ac:dyDescent="0.25">
      <c r="B911" s="4"/>
      <c r="C911" s="6"/>
      <c r="D911" s="6"/>
      <c r="H911" s="7"/>
    </row>
    <row r="912" spans="2:8" x14ac:dyDescent="0.25">
      <c r="B912" s="4"/>
      <c r="C912" s="6"/>
      <c r="D912" s="6"/>
      <c r="H912" s="7"/>
    </row>
    <row r="913" spans="2:8" x14ac:dyDescent="0.25">
      <c r="B913" s="4"/>
      <c r="C913" s="6"/>
      <c r="D913" s="6"/>
      <c r="H913" s="7"/>
    </row>
    <row r="914" spans="2:8" x14ac:dyDescent="0.25">
      <c r="B914" s="4"/>
      <c r="C914" s="6"/>
      <c r="D914" s="6"/>
      <c r="H914" s="7"/>
    </row>
    <row r="915" spans="2:8" x14ac:dyDescent="0.25">
      <c r="B915" s="4"/>
      <c r="C915" s="6"/>
      <c r="D915" s="6"/>
      <c r="H915" s="7"/>
    </row>
    <row r="916" spans="2:8" x14ac:dyDescent="0.25">
      <c r="B916" s="4"/>
      <c r="C916" s="6"/>
      <c r="D916" s="6"/>
      <c r="H916" s="7"/>
    </row>
    <row r="917" spans="2:8" x14ac:dyDescent="0.25">
      <c r="B917" s="4"/>
      <c r="C917" s="6"/>
      <c r="D917" s="6"/>
      <c r="H917" s="7"/>
    </row>
    <row r="918" spans="2:8" x14ac:dyDescent="0.25">
      <c r="B918" s="4"/>
      <c r="C918" s="6"/>
      <c r="D918" s="6"/>
      <c r="H918" s="7"/>
    </row>
    <row r="919" spans="2:8" x14ac:dyDescent="0.25">
      <c r="B919" s="4"/>
      <c r="C919" s="6"/>
      <c r="D919" s="6"/>
      <c r="H919" s="7"/>
    </row>
    <row r="920" spans="2:8" x14ac:dyDescent="0.25">
      <c r="B920" s="4"/>
      <c r="C920" s="6"/>
      <c r="D920" s="6"/>
      <c r="H920" s="7"/>
    </row>
    <row r="921" spans="2:8" x14ac:dyDescent="0.25">
      <c r="B921" s="4"/>
      <c r="C921" s="6"/>
      <c r="D921" s="6"/>
      <c r="H921" s="7"/>
    </row>
    <row r="922" spans="2:8" x14ac:dyDescent="0.25">
      <c r="B922" s="4"/>
      <c r="C922" s="6"/>
      <c r="D922" s="6"/>
      <c r="H922" s="7"/>
    </row>
    <row r="923" spans="2:8" x14ac:dyDescent="0.25">
      <c r="B923" s="4"/>
      <c r="C923" s="6"/>
      <c r="D923" s="6"/>
      <c r="H923" s="7"/>
    </row>
    <row r="924" spans="2:8" x14ac:dyDescent="0.25">
      <c r="B924" s="4"/>
      <c r="C924" s="6"/>
      <c r="D924" s="6"/>
      <c r="H924" s="7"/>
    </row>
    <row r="925" spans="2:8" x14ac:dyDescent="0.25">
      <c r="B925" s="4"/>
      <c r="C925" s="6"/>
      <c r="D925" s="6"/>
      <c r="H925" s="7"/>
    </row>
    <row r="926" spans="2:8" x14ac:dyDescent="0.25">
      <c r="B926" s="4"/>
      <c r="C926" s="6"/>
      <c r="D926" s="6"/>
      <c r="H926" s="7"/>
    </row>
    <row r="927" spans="2:8" x14ac:dyDescent="0.25">
      <c r="B927" s="4"/>
      <c r="C927" s="6"/>
      <c r="D927" s="6"/>
      <c r="H927" s="7"/>
    </row>
    <row r="928" spans="2:8" x14ac:dyDescent="0.25">
      <c r="B928" s="4"/>
      <c r="C928" s="6"/>
      <c r="D928" s="6"/>
      <c r="H928" s="7"/>
    </row>
    <row r="929" spans="2:8" x14ac:dyDescent="0.25">
      <c r="B929" s="4"/>
      <c r="C929" s="6"/>
      <c r="D929" s="6"/>
      <c r="H929" s="7"/>
    </row>
    <row r="930" spans="2:8" x14ac:dyDescent="0.25">
      <c r="B930" s="4"/>
      <c r="C930" s="6"/>
      <c r="D930" s="6"/>
      <c r="H930" s="7"/>
    </row>
    <row r="931" spans="2:8" x14ac:dyDescent="0.25">
      <c r="B931" s="4"/>
      <c r="C931" s="6"/>
      <c r="D931" s="6"/>
      <c r="H931" s="7"/>
    </row>
    <row r="932" spans="2:8" x14ac:dyDescent="0.25">
      <c r="B932" s="4"/>
      <c r="C932" s="6"/>
      <c r="D932" s="6"/>
      <c r="H932" s="7"/>
    </row>
    <row r="933" spans="2:8" x14ac:dyDescent="0.25">
      <c r="B933" s="4"/>
      <c r="C933" s="6"/>
      <c r="D933" s="6"/>
      <c r="H933" s="7"/>
    </row>
    <row r="934" spans="2:8" x14ac:dyDescent="0.25">
      <c r="B934" s="4"/>
      <c r="C934" s="6"/>
      <c r="D934" s="6"/>
      <c r="H934" s="7"/>
    </row>
    <row r="935" spans="2:8" x14ac:dyDescent="0.25">
      <c r="B935" s="4"/>
      <c r="C935" s="6"/>
      <c r="D935" s="6"/>
      <c r="H935" s="7"/>
    </row>
    <row r="936" spans="2:8" x14ac:dyDescent="0.25">
      <c r="B936" s="4"/>
      <c r="C936" s="6"/>
      <c r="D936" s="6"/>
      <c r="H936" s="7"/>
    </row>
    <row r="937" spans="2:8" x14ac:dyDescent="0.25">
      <c r="B937" s="4"/>
      <c r="C937" s="6"/>
      <c r="D937" s="6"/>
      <c r="H937" s="7"/>
    </row>
    <row r="938" spans="2:8" x14ac:dyDescent="0.25">
      <c r="B938" s="4"/>
      <c r="C938" s="6"/>
      <c r="D938" s="6"/>
      <c r="H938" s="7"/>
    </row>
    <row r="939" spans="2:8" x14ac:dyDescent="0.25">
      <c r="B939" s="4"/>
      <c r="C939" s="6"/>
      <c r="D939" s="6"/>
      <c r="H939" s="7"/>
    </row>
    <row r="940" spans="2:8" x14ac:dyDescent="0.25">
      <c r="B940" s="4"/>
      <c r="C940" s="6"/>
      <c r="D940" s="6"/>
      <c r="H940" s="7"/>
    </row>
    <row r="941" spans="2:8" x14ac:dyDescent="0.25">
      <c r="B941" s="4"/>
      <c r="C941" s="6"/>
      <c r="D941" s="6"/>
      <c r="H941" s="7"/>
    </row>
    <row r="942" spans="2:8" x14ac:dyDescent="0.25">
      <c r="B942" s="4"/>
      <c r="C942" s="6"/>
      <c r="D942" s="6"/>
      <c r="H942" s="7"/>
    </row>
    <row r="943" spans="2:8" x14ac:dyDescent="0.25">
      <c r="B943" s="4"/>
      <c r="C943" s="6"/>
      <c r="D943" s="6"/>
      <c r="H943" s="7"/>
    </row>
    <row r="944" spans="2:8" x14ac:dyDescent="0.25">
      <c r="B944" s="4"/>
      <c r="C944" s="6"/>
      <c r="D944" s="6"/>
      <c r="H944" s="7"/>
    </row>
    <row r="945" spans="2:8" x14ac:dyDescent="0.25">
      <c r="B945" s="4"/>
      <c r="C945" s="6"/>
      <c r="D945" s="6"/>
      <c r="H945" s="7"/>
    </row>
    <row r="946" spans="2:8" x14ac:dyDescent="0.25">
      <c r="B946" s="4"/>
      <c r="C946" s="6"/>
      <c r="D946" s="6"/>
      <c r="H946" s="7"/>
    </row>
    <row r="947" spans="2:8" x14ac:dyDescent="0.25">
      <c r="B947" s="4"/>
      <c r="C947" s="6"/>
      <c r="D947" s="6"/>
      <c r="H947" s="7"/>
    </row>
    <row r="948" spans="2:8" x14ac:dyDescent="0.25">
      <c r="B948" s="4"/>
      <c r="C948" s="6"/>
      <c r="D948" s="6"/>
      <c r="H948" s="7"/>
    </row>
    <row r="949" spans="2:8" x14ac:dyDescent="0.25">
      <c r="B949" s="4"/>
      <c r="C949" s="6"/>
      <c r="D949" s="6"/>
      <c r="H949" s="7"/>
    </row>
    <row r="950" spans="2:8" x14ac:dyDescent="0.25">
      <c r="B950" s="4"/>
      <c r="C950" s="6"/>
      <c r="D950" s="6"/>
      <c r="H950" s="7"/>
    </row>
    <row r="951" spans="2:8" x14ac:dyDescent="0.25">
      <c r="B951" s="4"/>
      <c r="C951" s="6"/>
      <c r="D951" s="6"/>
      <c r="H951" s="7"/>
    </row>
    <row r="952" spans="2:8" x14ac:dyDescent="0.25">
      <c r="B952" s="4"/>
      <c r="C952" s="6"/>
      <c r="D952" s="6"/>
      <c r="H952" s="7"/>
    </row>
    <row r="953" spans="2:8" x14ac:dyDescent="0.25">
      <c r="B953" s="4"/>
      <c r="C953" s="6"/>
      <c r="D953" s="6"/>
      <c r="H953" s="7"/>
    </row>
    <row r="954" spans="2:8" x14ac:dyDescent="0.25">
      <c r="B954" s="4"/>
      <c r="C954" s="6"/>
      <c r="D954" s="6"/>
      <c r="H954" s="7"/>
    </row>
    <row r="955" spans="2:8" x14ac:dyDescent="0.25">
      <c r="B955" s="4"/>
      <c r="C955" s="6"/>
      <c r="D955" s="6"/>
      <c r="H955" s="7"/>
    </row>
    <row r="956" spans="2:8" x14ac:dyDescent="0.25">
      <c r="B956" s="4"/>
      <c r="C956" s="6"/>
      <c r="D956" s="6"/>
      <c r="H956" s="7"/>
    </row>
    <row r="957" spans="2:8" x14ac:dyDescent="0.25">
      <c r="B957" s="4"/>
      <c r="C957" s="6"/>
      <c r="D957" s="6"/>
      <c r="H957" s="7"/>
    </row>
    <row r="958" spans="2:8" x14ac:dyDescent="0.25">
      <c r="B958" s="4"/>
      <c r="C958" s="6"/>
      <c r="D958" s="6"/>
      <c r="H958" s="7"/>
    </row>
    <row r="959" spans="2:8" x14ac:dyDescent="0.25">
      <c r="B959" s="4"/>
      <c r="C959" s="6"/>
      <c r="D959" s="6"/>
      <c r="H959" s="7"/>
    </row>
    <row r="960" spans="2:8" x14ac:dyDescent="0.25">
      <c r="B960" s="4"/>
      <c r="C960" s="6"/>
      <c r="D960" s="6"/>
      <c r="H960" s="7"/>
    </row>
    <row r="961" spans="2:8" x14ac:dyDescent="0.25">
      <c r="B961" s="4"/>
      <c r="C961" s="6"/>
      <c r="D961" s="6"/>
      <c r="H961" s="7"/>
    </row>
    <row r="962" spans="2:8" x14ac:dyDescent="0.25">
      <c r="B962" s="4"/>
      <c r="C962" s="6"/>
      <c r="D962" s="6"/>
      <c r="H962" s="7"/>
    </row>
    <row r="963" spans="2:8" x14ac:dyDescent="0.25">
      <c r="B963" s="4"/>
      <c r="C963" s="6"/>
      <c r="D963" s="6"/>
      <c r="H963" s="7"/>
    </row>
    <row r="964" spans="2:8" x14ac:dyDescent="0.25">
      <c r="B964" s="4"/>
      <c r="C964" s="6"/>
      <c r="D964" s="6"/>
      <c r="H964" s="7"/>
    </row>
    <row r="965" spans="2:8" x14ac:dyDescent="0.25">
      <c r="B965" s="4"/>
      <c r="C965" s="6"/>
      <c r="D965" s="6"/>
      <c r="H965" s="7"/>
    </row>
    <row r="966" spans="2:8" x14ac:dyDescent="0.25">
      <c r="B966" s="4"/>
      <c r="C966" s="4"/>
      <c r="D966" s="6"/>
      <c r="H966" s="7"/>
    </row>
    <row r="967" spans="2:8" x14ac:dyDescent="0.25">
      <c r="B967" s="4"/>
      <c r="C967" s="4"/>
      <c r="D967" s="6"/>
      <c r="H967" s="7"/>
    </row>
    <row r="968" spans="2:8" x14ac:dyDescent="0.25">
      <c r="B968" s="4"/>
      <c r="C968" s="4"/>
      <c r="D968" s="6"/>
      <c r="H968" s="7"/>
    </row>
    <row r="969" spans="2:8" x14ac:dyDescent="0.25">
      <c r="B969" s="4"/>
      <c r="C969" s="4"/>
      <c r="D969" s="6"/>
      <c r="H969" s="7"/>
    </row>
    <row r="970" spans="2:8" x14ac:dyDescent="0.25">
      <c r="B970" s="4"/>
      <c r="C970" s="4"/>
      <c r="D970" s="6"/>
      <c r="H970" s="7"/>
    </row>
    <row r="971" spans="2:8" x14ac:dyDescent="0.25">
      <c r="B971" s="4"/>
      <c r="C971" s="4"/>
      <c r="D971" s="6"/>
      <c r="H971" s="7"/>
    </row>
    <row r="972" spans="2:8" x14ac:dyDescent="0.25">
      <c r="B972" s="4"/>
      <c r="C972" s="4"/>
      <c r="D972" s="6"/>
      <c r="H972" s="7"/>
    </row>
    <row r="973" spans="2:8" x14ac:dyDescent="0.25">
      <c r="B973" s="4"/>
      <c r="C973" s="4"/>
      <c r="D973" s="6"/>
      <c r="H973" s="7"/>
    </row>
    <row r="974" spans="2:8" x14ac:dyDescent="0.25">
      <c r="B974" s="4"/>
      <c r="C974" s="4"/>
      <c r="D974" s="6"/>
      <c r="H974" s="7"/>
    </row>
    <row r="975" spans="2:8" x14ac:dyDescent="0.25">
      <c r="B975" s="4"/>
      <c r="C975" s="4"/>
      <c r="D975" s="6"/>
      <c r="H975" s="7"/>
    </row>
    <row r="976" spans="2:8" x14ac:dyDescent="0.25">
      <c r="B976" s="4"/>
      <c r="C976" s="4"/>
      <c r="D976" s="6"/>
      <c r="H976" s="7"/>
    </row>
    <row r="977" spans="2:8" x14ac:dyDescent="0.25">
      <c r="B977" s="4"/>
      <c r="C977" s="4"/>
      <c r="D977" s="6"/>
      <c r="H977" s="7"/>
    </row>
    <row r="978" spans="2:8" x14ac:dyDescent="0.25">
      <c r="B978" s="4"/>
      <c r="C978" s="4"/>
      <c r="D978" s="6"/>
      <c r="H978" s="7"/>
    </row>
    <row r="979" spans="2:8" x14ac:dyDescent="0.25">
      <c r="B979" s="4"/>
      <c r="C979" s="4"/>
      <c r="D979" s="6"/>
      <c r="H979" s="7"/>
    </row>
    <row r="980" spans="2:8" x14ac:dyDescent="0.25">
      <c r="B980" s="4"/>
      <c r="C980" s="4"/>
      <c r="D980" s="6"/>
      <c r="H980" s="7"/>
    </row>
    <row r="981" spans="2:8" x14ac:dyDescent="0.25">
      <c r="B981" s="4"/>
      <c r="C981" s="4"/>
      <c r="D981" s="6"/>
      <c r="H981" s="7"/>
    </row>
    <row r="982" spans="2:8" x14ac:dyDescent="0.25">
      <c r="B982" s="4"/>
      <c r="C982" s="4"/>
      <c r="D982" s="6"/>
      <c r="H982" s="7"/>
    </row>
    <row r="983" spans="2:8" x14ac:dyDescent="0.25">
      <c r="B983" s="4"/>
      <c r="C983" s="4"/>
      <c r="D983" s="6"/>
      <c r="H983" s="7"/>
    </row>
    <row r="984" spans="2:8" x14ac:dyDescent="0.25">
      <c r="B984" s="4"/>
      <c r="C984" s="4"/>
      <c r="D984" s="6"/>
      <c r="H984" s="7"/>
    </row>
    <row r="985" spans="2:8" x14ac:dyDescent="0.25">
      <c r="B985" s="4"/>
      <c r="C985" s="4"/>
      <c r="D985" s="6"/>
      <c r="H985" s="7"/>
    </row>
    <row r="986" spans="2:8" x14ac:dyDescent="0.25">
      <c r="B986" s="4"/>
      <c r="C986" s="4"/>
      <c r="D986" s="6"/>
      <c r="H986" s="7"/>
    </row>
    <row r="987" spans="2:8" x14ac:dyDescent="0.25">
      <c r="B987" s="4"/>
      <c r="C987" s="4"/>
      <c r="D987" s="6"/>
      <c r="H987" s="7"/>
    </row>
    <row r="988" spans="2:8" x14ac:dyDescent="0.25">
      <c r="B988" s="4"/>
      <c r="C988" s="4"/>
      <c r="D988" s="6"/>
      <c r="H988" s="7"/>
    </row>
    <row r="989" spans="2:8" x14ac:dyDescent="0.25">
      <c r="B989" s="4"/>
      <c r="C989" s="4"/>
      <c r="D989" s="6"/>
      <c r="H989" s="7"/>
    </row>
    <row r="990" spans="2:8" x14ac:dyDescent="0.25">
      <c r="B990" s="4"/>
      <c r="C990" s="4"/>
      <c r="D990" s="6"/>
      <c r="H990" s="7"/>
    </row>
    <row r="991" spans="2:8" x14ac:dyDescent="0.25">
      <c r="B991" s="4"/>
      <c r="C991" s="4"/>
      <c r="D991" s="6"/>
      <c r="H991" s="7"/>
    </row>
    <row r="992" spans="2:8" x14ac:dyDescent="0.25">
      <c r="B992" s="4"/>
      <c r="C992" s="4"/>
      <c r="D992" s="6"/>
      <c r="H992" s="7"/>
    </row>
    <row r="993" spans="2:8" x14ac:dyDescent="0.25">
      <c r="B993" s="4"/>
      <c r="C993" s="4"/>
      <c r="D993" s="6"/>
      <c r="H993" s="7"/>
    </row>
    <row r="994" spans="2:8" x14ac:dyDescent="0.25">
      <c r="B994" s="4"/>
      <c r="C994" s="4"/>
      <c r="D994" s="6"/>
      <c r="H994" s="7"/>
    </row>
    <row r="995" spans="2:8" x14ac:dyDescent="0.25">
      <c r="B995" s="4"/>
      <c r="C995" s="4"/>
      <c r="D995" s="6"/>
      <c r="H995" s="7"/>
    </row>
    <row r="996" spans="2:8" x14ac:dyDescent="0.25">
      <c r="B996" s="4"/>
      <c r="C996" s="4"/>
      <c r="D996" s="6"/>
      <c r="H996" s="7"/>
    </row>
    <row r="997" spans="2:8" x14ac:dyDescent="0.25">
      <c r="B997" s="4"/>
      <c r="C997" s="4"/>
      <c r="D997" s="6"/>
      <c r="H997" s="7"/>
    </row>
    <row r="998" spans="2:8" x14ac:dyDescent="0.25">
      <c r="B998" s="4"/>
      <c r="C998" s="4"/>
      <c r="D998" s="6"/>
      <c r="H998" s="7"/>
    </row>
    <row r="999" spans="2:8" x14ac:dyDescent="0.25">
      <c r="B999" s="4"/>
      <c r="C999" s="4"/>
      <c r="D999" s="6"/>
      <c r="H999" s="7"/>
    </row>
    <row r="1000" spans="2:8" x14ac:dyDescent="0.25">
      <c r="B1000" s="4"/>
      <c r="C1000" s="4"/>
      <c r="D1000" s="6"/>
      <c r="H1000" s="7"/>
    </row>
    <row r="1001" spans="2:8" x14ac:dyDescent="0.25">
      <c r="B1001" s="4"/>
      <c r="C1001" s="4"/>
      <c r="D1001" s="6"/>
      <c r="H1001" s="7"/>
    </row>
    <row r="1002" spans="2:8" x14ac:dyDescent="0.25">
      <c r="B1002" s="4"/>
      <c r="C1002" s="4"/>
      <c r="D1002" s="6"/>
      <c r="H1002" s="7"/>
    </row>
    <row r="1003" spans="2:8" x14ac:dyDescent="0.25">
      <c r="B1003" s="4"/>
      <c r="C1003" s="4"/>
      <c r="D1003" s="6"/>
      <c r="H1003" s="7"/>
    </row>
    <row r="1004" spans="2:8" x14ac:dyDescent="0.25">
      <c r="B1004" s="4"/>
      <c r="C1004" s="4"/>
      <c r="D1004" s="6"/>
      <c r="H1004" s="7"/>
    </row>
    <row r="1005" spans="2:8" x14ac:dyDescent="0.25">
      <c r="B1005" s="4"/>
      <c r="C1005" s="4"/>
      <c r="D1005" s="6"/>
      <c r="H1005" s="7"/>
    </row>
    <row r="1006" spans="2:8" x14ac:dyDescent="0.25">
      <c r="B1006" s="4"/>
      <c r="C1006" s="4"/>
      <c r="D1006" s="6"/>
      <c r="H1006" s="7"/>
    </row>
    <row r="1007" spans="2:8" x14ac:dyDescent="0.25">
      <c r="B1007" s="4"/>
      <c r="C1007" s="4"/>
      <c r="D1007" s="6"/>
      <c r="H1007" s="7"/>
    </row>
    <row r="1008" spans="2:8" x14ac:dyDescent="0.25">
      <c r="B1008" s="4"/>
      <c r="C1008" s="4"/>
      <c r="D1008" s="6"/>
      <c r="H1008" s="7"/>
    </row>
    <row r="1009" spans="2:8" x14ac:dyDescent="0.25">
      <c r="B1009" s="4"/>
      <c r="C1009" s="4"/>
      <c r="D1009" s="6"/>
      <c r="H1009" s="7"/>
    </row>
    <row r="1010" spans="2:8" x14ac:dyDescent="0.25">
      <c r="B1010" s="4"/>
      <c r="C1010" s="4"/>
      <c r="D1010" s="6"/>
      <c r="H1010" s="7"/>
    </row>
    <row r="1011" spans="2:8" x14ac:dyDescent="0.25">
      <c r="B1011" s="4"/>
      <c r="C1011" s="4"/>
      <c r="D1011" s="6"/>
      <c r="H1011" s="7"/>
    </row>
    <row r="1012" spans="2:8" x14ac:dyDescent="0.25">
      <c r="B1012" s="4"/>
      <c r="C1012" s="4"/>
      <c r="D1012" s="6"/>
      <c r="H1012" s="7"/>
    </row>
    <row r="1013" spans="2:8" x14ac:dyDescent="0.25">
      <c r="B1013" s="4"/>
      <c r="C1013" s="4"/>
      <c r="D1013" s="6"/>
      <c r="H1013" s="7"/>
    </row>
    <row r="1014" spans="2:8" x14ac:dyDescent="0.25">
      <c r="B1014" s="4"/>
      <c r="C1014" s="4"/>
      <c r="D1014" s="6"/>
      <c r="H1014" s="7"/>
    </row>
    <row r="1015" spans="2:8" x14ac:dyDescent="0.25">
      <c r="B1015" s="4"/>
      <c r="C1015" s="4"/>
      <c r="D1015" s="6"/>
      <c r="H1015" s="7"/>
    </row>
    <row r="1016" spans="2:8" x14ac:dyDescent="0.25">
      <c r="B1016" s="4"/>
      <c r="C1016" s="4"/>
      <c r="D1016" s="6"/>
      <c r="H1016" s="7"/>
    </row>
    <row r="1017" spans="2:8" x14ac:dyDescent="0.25">
      <c r="B1017" s="4"/>
      <c r="C1017" s="4"/>
      <c r="D1017" s="6"/>
      <c r="H1017" s="7"/>
    </row>
    <row r="1018" spans="2:8" x14ac:dyDescent="0.25">
      <c r="B1018" s="4"/>
      <c r="C1018" s="4"/>
      <c r="D1018" s="6"/>
      <c r="H1018" s="7"/>
    </row>
    <row r="1019" spans="2:8" x14ac:dyDescent="0.25">
      <c r="B1019" s="4"/>
      <c r="C1019" s="4"/>
      <c r="D1019" s="6"/>
      <c r="H1019" s="7"/>
    </row>
    <row r="1020" spans="2:8" x14ac:dyDescent="0.25">
      <c r="B1020" s="4"/>
      <c r="C1020" s="4"/>
      <c r="D1020" s="6"/>
      <c r="H1020" s="7"/>
    </row>
    <row r="1021" spans="2:8" x14ac:dyDescent="0.25">
      <c r="B1021" s="4"/>
      <c r="C1021" s="4"/>
      <c r="D1021" s="6"/>
      <c r="H1021" s="7"/>
    </row>
    <row r="1022" spans="2:8" x14ac:dyDescent="0.25">
      <c r="B1022" s="4"/>
      <c r="C1022" s="4"/>
      <c r="D1022" s="6"/>
      <c r="H1022" s="7"/>
    </row>
    <row r="1023" spans="2:8" x14ac:dyDescent="0.25">
      <c r="B1023" s="4"/>
      <c r="C1023" s="4"/>
      <c r="D1023" s="6"/>
      <c r="H1023" s="7"/>
    </row>
    <row r="1024" spans="2:8" x14ac:dyDescent="0.25">
      <c r="B1024" s="4"/>
      <c r="C1024" s="4"/>
      <c r="D1024" s="6"/>
      <c r="H1024" s="7"/>
    </row>
    <row r="1025" spans="2:8" x14ac:dyDescent="0.25">
      <c r="B1025" s="4"/>
      <c r="C1025" s="4"/>
      <c r="D1025" s="6"/>
      <c r="H1025" s="7"/>
    </row>
    <row r="1026" spans="2:8" x14ac:dyDescent="0.25">
      <c r="B1026" s="4"/>
      <c r="C1026" s="4"/>
      <c r="D1026" s="6"/>
      <c r="H1026" s="7"/>
    </row>
    <row r="1027" spans="2:8" x14ac:dyDescent="0.25">
      <c r="B1027" s="4"/>
      <c r="C1027" s="4"/>
      <c r="D1027" s="6"/>
      <c r="H1027" s="7"/>
    </row>
    <row r="1028" spans="2:8" x14ac:dyDescent="0.25">
      <c r="B1028" s="4"/>
      <c r="C1028" s="4"/>
      <c r="D1028" s="6"/>
      <c r="H1028" s="7"/>
    </row>
    <row r="1029" spans="2:8" x14ac:dyDescent="0.25">
      <c r="B1029" s="4"/>
      <c r="C1029" s="4"/>
      <c r="D1029" s="6"/>
      <c r="H1029" s="7"/>
    </row>
    <row r="1030" spans="2:8" x14ac:dyDescent="0.25">
      <c r="B1030" s="4"/>
      <c r="C1030" s="4"/>
      <c r="D1030" s="6"/>
      <c r="H1030" s="7"/>
    </row>
    <row r="1031" spans="2:8" x14ac:dyDescent="0.25">
      <c r="B1031" s="4"/>
      <c r="C1031" s="4"/>
      <c r="D1031" s="6"/>
      <c r="H1031" s="7"/>
    </row>
    <row r="1032" spans="2:8" x14ac:dyDescent="0.25">
      <c r="B1032" s="4"/>
      <c r="C1032" s="4"/>
      <c r="D1032" s="6"/>
      <c r="H1032" s="7"/>
    </row>
    <row r="1033" spans="2:8" x14ac:dyDescent="0.25">
      <c r="B1033" s="4"/>
      <c r="C1033" s="4"/>
      <c r="D1033" s="6"/>
      <c r="H1033" s="7"/>
    </row>
    <row r="1034" spans="2:8" x14ac:dyDescent="0.25">
      <c r="B1034" s="4"/>
      <c r="C1034" s="4"/>
      <c r="D1034" s="6"/>
      <c r="H1034" s="7"/>
    </row>
    <row r="1035" spans="2:8" x14ac:dyDescent="0.25">
      <c r="B1035" s="4"/>
      <c r="C1035" s="4"/>
      <c r="D1035" s="6"/>
      <c r="H1035" s="7"/>
    </row>
    <row r="1036" spans="2:8" x14ac:dyDescent="0.25">
      <c r="B1036" s="4"/>
      <c r="C1036" s="4"/>
      <c r="D1036" s="6"/>
      <c r="H1036" s="7"/>
    </row>
    <row r="1037" spans="2:8" x14ac:dyDescent="0.25">
      <c r="B1037" s="4"/>
      <c r="C1037" s="4"/>
      <c r="D1037" s="6"/>
      <c r="H1037" s="7"/>
    </row>
    <row r="1038" spans="2:8" x14ac:dyDescent="0.25">
      <c r="B1038" s="4"/>
      <c r="C1038" s="4"/>
      <c r="D1038" s="6"/>
      <c r="H1038" s="7"/>
    </row>
    <row r="1039" spans="2:8" x14ac:dyDescent="0.25">
      <c r="B1039" s="4"/>
      <c r="C1039" s="4"/>
      <c r="D1039" s="6"/>
      <c r="H1039" s="7"/>
    </row>
    <row r="1040" spans="2:8" x14ac:dyDescent="0.25">
      <c r="B1040" s="4"/>
      <c r="C1040" s="4"/>
      <c r="D1040" s="6"/>
      <c r="H1040" s="7"/>
    </row>
    <row r="1041" spans="2:8" x14ac:dyDescent="0.25">
      <c r="B1041" s="4"/>
      <c r="C1041" s="4"/>
      <c r="D1041" s="6"/>
      <c r="H1041" s="7"/>
    </row>
    <row r="1042" spans="2:8" x14ac:dyDescent="0.25">
      <c r="B1042" s="4"/>
      <c r="C1042" s="4"/>
      <c r="D1042" s="6"/>
      <c r="H1042" s="7"/>
    </row>
    <row r="1043" spans="2:8" x14ac:dyDescent="0.25">
      <c r="B1043" s="4"/>
      <c r="C1043" s="4"/>
      <c r="D1043" s="6"/>
      <c r="H1043" s="7"/>
    </row>
    <row r="1044" spans="2:8" x14ac:dyDescent="0.25">
      <c r="B1044" s="4"/>
      <c r="C1044" s="4"/>
      <c r="D1044" s="6"/>
      <c r="H1044" s="7"/>
    </row>
    <row r="1045" spans="2:8" x14ac:dyDescent="0.25">
      <c r="B1045" s="4"/>
      <c r="C1045" s="4"/>
      <c r="D1045" s="6"/>
      <c r="H1045" s="7"/>
    </row>
    <row r="1046" spans="2:8" x14ac:dyDescent="0.25">
      <c r="B1046" s="4"/>
      <c r="C1046" s="4"/>
      <c r="D1046" s="6"/>
      <c r="H1046" s="7"/>
    </row>
    <row r="1047" spans="2:8" x14ac:dyDescent="0.25">
      <c r="B1047" s="4"/>
      <c r="C1047" s="4"/>
      <c r="D1047" s="6"/>
      <c r="H1047" s="7"/>
    </row>
    <row r="1048" spans="2:8" x14ac:dyDescent="0.25">
      <c r="B1048" s="4"/>
      <c r="C1048" s="4"/>
      <c r="D1048" s="6"/>
      <c r="H1048" s="7"/>
    </row>
    <row r="1049" spans="2:8" x14ac:dyDescent="0.25">
      <c r="B1049" s="4"/>
      <c r="C1049" s="4"/>
      <c r="D1049" s="6"/>
      <c r="H1049" s="7"/>
    </row>
    <row r="1050" spans="2:8" x14ac:dyDescent="0.25">
      <c r="B1050" s="4"/>
      <c r="C1050" s="4"/>
      <c r="D1050" s="6"/>
      <c r="H1050" s="7"/>
    </row>
    <row r="1051" spans="2:8" x14ac:dyDescent="0.25">
      <c r="B1051" s="4"/>
      <c r="C1051" s="4"/>
      <c r="D1051" s="6"/>
      <c r="H1051" s="7"/>
    </row>
    <row r="1052" spans="2:8" x14ac:dyDescent="0.25">
      <c r="B1052" s="4"/>
      <c r="C1052" s="4"/>
      <c r="D1052" s="6"/>
      <c r="H1052" s="7"/>
    </row>
    <row r="1053" spans="2:8" x14ac:dyDescent="0.25">
      <c r="B1053" s="4"/>
      <c r="C1053" s="4"/>
      <c r="D1053" s="6"/>
      <c r="H1053" s="7"/>
    </row>
    <row r="1054" spans="2:8" x14ac:dyDescent="0.25">
      <c r="B1054" s="4"/>
      <c r="C1054" s="4"/>
      <c r="D1054" s="6"/>
      <c r="H1054" s="7"/>
    </row>
    <row r="1055" spans="2:8" x14ac:dyDescent="0.25">
      <c r="B1055" s="4"/>
      <c r="C1055" s="4"/>
      <c r="D1055" s="6"/>
      <c r="H1055" s="7"/>
    </row>
    <row r="1056" spans="2:8" x14ac:dyDescent="0.25">
      <c r="B1056" s="4"/>
      <c r="C1056" s="4"/>
      <c r="D1056" s="6"/>
      <c r="H1056" s="7"/>
    </row>
    <row r="1057" spans="2:8" x14ac:dyDescent="0.25">
      <c r="B1057" s="4"/>
      <c r="C1057" s="4"/>
      <c r="D1057" s="6"/>
      <c r="H1057" s="7"/>
    </row>
    <row r="1058" spans="2:8" x14ac:dyDescent="0.25">
      <c r="B1058" s="4"/>
      <c r="C1058" s="4"/>
      <c r="D1058" s="6"/>
      <c r="H1058" s="7"/>
    </row>
    <row r="1059" spans="2:8" x14ac:dyDescent="0.25">
      <c r="B1059" s="4"/>
      <c r="C1059" s="4"/>
      <c r="D1059" s="6"/>
      <c r="H1059" s="7"/>
    </row>
    <row r="1060" spans="2:8" x14ac:dyDescent="0.25">
      <c r="B1060" s="4"/>
      <c r="C1060" s="4"/>
      <c r="D1060" s="6"/>
      <c r="H1060" s="7"/>
    </row>
    <row r="1061" spans="2:8" x14ac:dyDescent="0.25">
      <c r="B1061" s="4"/>
      <c r="C1061" s="4"/>
      <c r="D1061" s="6"/>
      <c r="H1061" s="7"/>
    </row>
    <row r="1062" spans="2:8" x14ac:dyDescent="0.25">
      <c r="B1062" s="4"/>
      <c r="C1062" s="4"/>
      <c r="D1062" s="6"/>
      <c r="H1062" s="7"/>
    </row>
    <row r="1063" spans="2:8" x14ac:dyDescent="0.25">
      <c r="B1063" s="4"/>
      <c r="C1063" s="4"/>
      <c r="D1063" s="6"/>
      <c r="H1063" s="7"/>
    </row>
    <row r="1064" spans="2:8" x14ac:dyDescent="0.25">
      <c r="B1064" s="4"/>
      <c r="C1064" s="4"/>
      <c r="D1064" s="6"/>
      <c r="H1064" s="7"/>
    </row>
    <row r="1065" spans="2:8" x14ac:dyDescent="0.25">
      <c r="B1065" s="4"/>
      <c r="C1065" s="4"/>
      <c r="D1065" s="6"/>
      <c r="H1065" s="7"/>
    </row>
    <row r="1066" spans="2:8" x14ac:dyDescent="0.25">
      <c r="B1066" s="4"/>
      <c r="C1066" s="4"/>
      <c r="D1066" s="6"/>
      <c r="H1066" s="7"/>
    </row>
    <row r="1067" spans="2:8" x14ac:dyDescent="0.25">
      <c r="B1067" s="4"/>
      <c r="C1067" s="4"/>
      <c r="D1067" s="6"/>
      <c r="H1067" s="7"/>
    </row>
    <row r="1068" spans="2:8" x14ac:dyDescent="0.25">
      <c r="B1068" s="4"/>
      <c r="C1068" s="4"/>
      <c r="D1068" s="6"/>
      <c r="H1068" s="7"/>
    </row>
    <row r="1069" spans="2:8" x14ac:dyDescent="0.25">
      <c r="B1069" s="4"/>
      <c r="C1069" s="4"/>
      <c r="D1069" s="6"/>
      <c r="H1069" s="7"/>
    </row>
    <row r="1070" spans="2:8" x14ac:dyDescent="0.25">
      <c r="B1070" s="4"/>
      <c r="C1070" s="4"/>
      <c r="D1070" s="6"/>
      <c r="H1070" s="7"/>
    </row>
    <row r="1071" spans="2:8" x14ac:dyDescent="0.25">
      <c r="B1071" s="4"/>
      <c r="C1071" s="4"/>
      <c r="D1071" s="6"/>
      <c r="H1071" s="7"/>
    </row>
    <row r="1072" spans="2:8" x14ac:dyDescent="0.25">
      <c r="B1072" s="4"/>
      <c r="C1072" s="4"/>
      <c r="D1072" s="6"/>
      <c r="H1072" s="7"/>
    </row>
    <row r="1073" spans="2:8" x14ac:dyDescent="0.25">
      <c r="B1073" s="4"/>
      <c r="C1073" s="4"/>
      <c r="D1073" s="6"/>
      <c r="H1073" s="7"/>
    </row>
    <row r="1074" spans="2:8" x14ac:dyDescent="0.25">
      <c r="B1074" s="4"/>
      <c r="C1074" s="4"/>
      <c r="D1074" s="6"/>
      <c r="H1074" s="7"/>
    </row>
    <row r="1075" spans="2:8" x14ac:dyDescent="0.25">
      <c r="B1075" s="4"/>
      <c r="C1075" s="4"/>
      <c r="D1075" s="6"/>
      <c r="H1075" s="7"/>
    </row>
    <row r="1076" spans="2:8" x14ac:dyDescent="0.25">
      <c r="B1076" s="4"/>
      <c r="C1076" s="4"/>
      <c r="D1076" s="6"/>
      <c r="H1076" s="7"/>
    </row>
    <row r="1077" spans="2:8" x14ac:dyDescent="0.25">
      <c r="B1077" s="4"/>
      <c r="C1077" s="4"/>
      <c r="D1077" s="6"/>
      <c r="H1077" s="7"/>
    </row>
    <row r="1078" spans="2:8" x14ac:dyDescent="0.25">
      <c r="B1078" s="4"/>
      <c r="C1078" s="4"/>
      <c r="D1078" s="6"/>
      <c r="H1078" s="7"/>
    </row>
    <row r="1079" spans="2:8" x14ac:dyDescent="0.25">
      <c r="B1079" s="4"/>
      <c r="C1079" s="4"/>
      <c r="D1079" s="6"/>
      <c r="H1079" s="7"/>
    </row>
    <row r="1080" spans="2:8" x14ac:dyDescent="0.25">
      <c r="B1080" s="4"/>
      <c r="C1080" s="4"/>
      <c r="D1080" s="6"/>
      <c r="H1080" s="7"/>
    </row>
    <row r="1081" spans="2:8" x14ac:dyDescent="0.25">
      <c r="B1081" s="4"/>
      <c r="C1081" s="4"/>
      <c r="D1081" s="6"/>
      <c r="H1081" s="7"/>
    </row>
    <row r="1082" spans="2:8" x14ac:dyDescent="0.25">
      <c r="B1082" s="4"/>
      <c r="C1082" s="4"/>
      <c r="D1082" s="6"/>
      <c r="H1082" s="7"/>
    </row>
    <row r="1083" spans="2:8" x14ac:dyDescent="0.25">
      <c r="B1083" s="4"/>
      <c r="C1083" s="4"/>
      <c r="D1083" s="6"/>
      <c r="H1083" s="7"/>
    </row>
    <row r="1084" spans="2:8" x14ac:dyDescent="0.25">
      <c r="B1084" s="4"/>
      <c r="C1084" s="4"/>
      <c r="D1084" s="6"/>
      <c r="H1084" s="7"/>
    </row>
    <row r="1085" spans="2:8" x14ac:dyDescent="0.25">
      <c r="B1085" s="4"/>
      <c r="C1085" s="4"/>
      <c r="D1085" s="6"/>
      <c r="H1085" s="7"/>
    </row>
    <row r="1086" spans="2:8" x14ac:dyDescent="0.25">
      <c r="B1086" s="4"/>
      <c r="C1086" s="4"/>
      <c r="D1086" s="6"/>
      <c r="H1086" s="7"/>
    </row>
    <row r="1087" spans="2:8" x14ac:dyDescent="0.25">
      <c r="B1087" s="4"/>
      <c r="C1087" s="4"/>
      <c r="D1087" s="6"/>
      <c r="H1087" s="7"/>
    </row>
    <row r="1088" spans="2:8" x14ac:dyDescent="0.25">
      <c r="B1088" s="4"/>
      <c r="C1088" s="4"/>
      <c r="D1088" s="6"/>
      <c r="H1088" s="7"/>
    </row>
    <row r="1089" spans="2:8" x14ac:dyDescent="0.25">
      <c r="B1089" s="4"/>
      <c r="C1089" s="4"/>
      <c r="D1089" s="6"/>
      <c r="H1089" s="7"/>
    </row>
    <row r="1090" spans="2:8" x14ac:dyDescent="0.25">
      <c r="B1090" s="4"/>
      <c r="C1090" s="4"/>
      <c r="D1090" s="6"/>
      <c r="H1090" s="7"/>
    </row>
    <row r="1091" spans="2:8" x14ac:dyDescent="0.25">
      <c r="B1091" s="4"/>
      <c r="C1091" s="4"/>
      <c r="D1091" s="6"/>
      <c r="H1091" s="7"/>
    </row>
    <row r="1092" spans="2:8" x14ac:dyDescent="0.25">
      <c r="B1092" s="4"/>
      <c r="C1092" s="4"/>
      <c r="D1092" s="6"/>
      <c r="H1092" s="7"/>
    </row>
    <row r="1093" spans="2:8" x14ac:dyDescent="0.25">
      <c r="B1093" s="4"/>
      <c r="C1093" s="4"/>
      <c r="D1093" s="6"/>
      <c r="H1093" s="7"/>
    </row>
    <row r="1094" spans="2:8" x14ac:dyDescent="0.25">
      <c r="B1094" s="4"/>
      <c r="C1094" s="4"/>
      <c r="D1094" s="6"/>
      <c r="H1094" s="7"/>
    </row>
    <row r="1095" spans="2:8" x14ac:dyDescent="0.25">
      <c r="B1095" s="4"/>
      <c r="C1095" s="4"/>
      <c r="D1095" s="6"/>
      <c r="H1095" s="7"/>
    </row>
    <row r="1096" spans="2:8" x14ac:dyDescent="0.25">
      <c r="B1096" s="4"/>
      <c r="C1096" s="4"/>
      <c r="D1096" s="6"/>
      <c r="H1096" s="7"/>
    </row>
    <row r="1097" spans="2:8" x14ac:dyDescent="0.25">
      <c r="B1097" s="4"/>
      <c r="C1097" s="4"/>
      <c r="D1097" s="6"/>
      <c r="H1097" s="7"/>
    </row>
    <row r="1098" spans="2:8" x14ac:dyDescent="0.25">
      <c r="B1098" s="4"/>
      <c r="C1098" s="4"/>
      <c r="D1098" s="6"/>
      <c r="H1098" s="7"/>
    </row>
    <row r="1099" spans="2:8" x14ac:dyDescent="0.25">
      <c r="B1099" s="4"/>
      <c r="C1099" s="4"/>
      <c r="D1099" s="6"/>
      <c r="H1099" s="7"/>
    </row>
    <row r="1100" spans="2:8" x14ac:dyDescent="0.25">
      <c r="B1100" s="4"/>
      <c r="C1100" s="4"/>
      <c r="D1100" s="6"/>
      <c r="H1100" s="7"/>
    </row>
    <row r="1101" spans="2:8" x14ac:dyDescent="0.25">
      <c r="B1101" s="4"/>
      <c r="C1101" s="4"/>
      <c r="D1101" s="6"/>
      <c r="H1101" s="7"/>
    </row>
    <row r="1102" spans="2:8" x14ac:dyDescent="0.25">
      <c r="B1102" s="4"/>
      <c r="C1102" s="4"/>
      <c r="D1102" s="6"/>
      <c r="H1102" s="7"/>
    </row>
    <row r="1103" spans="2:8" x14ac:dyDescent="0.25">
      <c r="B1103" s="4"/>
      <c r="C1103" s="4"/>
      <c r="D1103" s="6"/>
      <c r="H1103" s="7"/>
    </row>
    <row r="1104" spans="2:8" x14ac:dyDescent="0.25">
      <c r="B1104" s="4"/>
      <c r="C1104" s="4"/>
      <c r="D1104" s="6"/>
      <c r="H1104" s="7"/>
    </row>
    <row r="1105" spans="2:8" x14ac:dyDescent="0.25">
      <c r="B1105" s="4"/>
      <c r="C1105" s="4"/>
      <c r="D1105" s="6"/>
      <c r="H1105" s="7"/>
    </row>
    <row r="1106" spans="2:8" x14ac:dyDescent="0.25">
      <c r="B1106" s="4"/>
      <c r="C1106" s="4"/>
      <c r="D1106" s="6"/>
      <c r="H1106" s="7"/>
    </row>
    <row r="1107" spans="2:8" x14ac:dyDescent="0.25">
      <c r="B1107" s="4"/>
      <c r="C1107" s="4"/>
      <c r="D1107" s="6"/>
      <c r="H1107" s="7"/>
    </row>
    <row r="1108" spans="2:8" x14ac:dyDescent="0.25">
      <c r="B1108" s="4"/>
      <c r="C1108" s="4"/>
      <c r="D1108" s="6"/>
      <c r="H1108" s="7"/>
    </row>
    <row r="1109" spans="2:8" x14ac:dyDescent="0.25">
      <c r="B1109" s="4"/>
      <c r="C1109" s="4"/>
      <c r="D1109" s="6"/>
      <c r="H1109" s="7"/>
    </row>
    <row r="1110" spans="2:8" x14ac:dyDescent="0.25">
      <c r="B1110" s="4"/>
      <c r="C1110" s="4"/>
      <c r="D1110" s="6"/>
      <c r="H1110" s="7"/>
    </row>
    <row r="1111" spans="2:8" x14ac:dyDescent="0.25">
      <c r="B1111" s="4"/>
      <c r="C1111" s="4"/>
      <c r="D1111" s="6"/>
      <c r="H1111" s="7"/>
    </row>
    <row r="1112" spans="2:8" x14ac:dyDescent="0.25">
      <c r="B1112" s="4"/>
      <c r="C1112" s="4"/>
      <c r="D1112" s="6"/>
      <c r="H1112" s="7"/>
    </row>
    <row r="1113" spans="2:8" x14ac:dyDescent="0.25">
      <c r="B1113" s="4"/>
      <c r="C1113" s="4"/>
      <c r="D1113" s="6"/>
      <c r="H1113" s="7"/>
    </row>
    <row r="1114" spans="2:8" x14ac:dyDescent="0.25">
      <c r="B1114" s="4"/>
      <c r="C1114" s="4"/>
      <c r="D1114" s="6"/>
      <c r="H1114" s="7"/>
    </row>
    <row r="1115" spans="2:8" x14ac:dyDescent="0.25">
      <c r="B1115" s="4"/>
      <c r="C1115" s="4"/>
      <c r="D1115" s="6"/>
      <c r="H1115" s="7"/>
    </row>
    <row r="1116" spans="2:8" x14ac:dyDescent="0.25">
      <c r="B1116" s="4"/>
      <c r="C1116" s="4"/>
      <c r="D1116" s="6"/>
      <c r="H1116" s="7"/>
    </row>
    <row r="1117" spans="2:8" x14ac:dyDescent="0.25">
      <c r="B1117" s="4"/>
      <c r="C1117" s="4"/>
      <c r="D1117" s="6"/>
      <c r="H1117" s="7"/>
    </row>
    <row r="1118" spans="2:8" x14ac:dyDescent="0.25">
      <c r="B1118" s="4"/>
      <c r="C1118" s="4"/>
      <c r="D1118" s="6"/>
      <c r="H1118" s="7"/>
    </row>
    <row r="1119" spans="2:8" x14ac:dyDescent="0.25">
      <c r="B1119" s="4"/>
      <c r="C1119" s="4"/>
      <c r="D1119" s="6"/>
      <c r="H1119" s="7"/>
    </row>
    <row r="1120" spans="2:8" x14ac:dyDescent="0.25">
      <c r="B1120" s="4"/>
      <c r="C1120" s="4"/>
      <c r="D1120" s="6"/>
      <c r="H1120" s="7"/>
    </row>
    <row r="1121" spans="2:8" x14ac:dyDescent="0.25">
      <c r="B1121" s="4"/>
      <c r="C1121" s="4"/>
      <c r="D1121" s="6"/>
      <c r="H1121" s="7"/>
    </row>
    <row r="1122" spans="2:8" x14ac:dyDescent="0.25">
      <c r="B1122" s="4"/>
      <c r="C1122" s="4"/>
      <c r="D1122" s="6"/>
      <c r="H1122" s="7"/>
    </row>
    <row r="1123" spans="2:8" x14ac:dyDescent="0.25">
      <c r="B1123" s="4"/>
      <c r="C1123" s="4"/>
      <c r="D1123" s="6"/>
      <c r="H1123" s="7"/>
    </row>
    <row r="1124" spans="2:8" x14ac:dyDescent="0.25">
      <c r="B1124" s="4"/>
      <c r="C1124" s="4"/>
      <c r="D1124" s="6"/>
      <c r="H1124" s="7"/>
    </row>
    <row r="1125" spans="2:8" x14ac:dyDescent="0.25">
      <c r="B1125" s="4"/>
      <c r="C1125" s="4"/>
      <c r="D1125" s="6"/>
      <c r="H1125" s="7"/>
    </row>
    <row r="1126" spans="2:8" x14ac:dyDescent="0.25">
      <c r="B1126" s="4"/>
      <c r="C1126" s="4"/>
      <c r="D1126" s="6"/>
      <c r="H1126" s="7"/>
    </row>
    <row r="1127" spans="2:8" x14ac:dyDescent="0.25">
      <c r="B1127" s="4"/>
      <c r="C1127" s="4"/>
      <c r="D1127" s="6"/>
      <c r="H1127" s="7"/>
    </row>
    <row r="1128" spans="2:8" x14ac:dyDescent="0.25">
      <c r="B1128" s="4"/>
      <c r="C1128" s="4"/>
      <c r="D1128" s="6"/>
      <c r="H1128" s="7"/>
    </row>
    <row r="1129" spans="2:8" x14ac:dyDescent="0.25">
      <c r="B1129" s="4"/>
      <c r="C1129" s="4"/>
      <c r="D1129" s="6"/>
      <c r="H1129" s="7"/>
    </row>
    <row r="1130" spans="2:8" x14ac:dyDescent="0.25">
      <c r="B1130" s="4"/>
      <c r="C1130" s="4"/>
      <c r="D1130" s="6"/>
      <c r="H1130" s="7"/>
    </row>
    <row r="1131" spans="2:8" x14ac:dyDescent="0.25">
      <c r="B1131" s="4"/>
      <c r="C1131" s="4"/>
      <c r="D1131" s="6"/>
      <c r="H1131" s="7"/>
    </row>
    <row r="1132" spans="2:8" x14ac:dyDescent="0.25">
      <c r="B1132" s="4"/>
      <c r="C1132" s="4"/>
      <c r="D1132" s="6"/>
      <c r="H1132" s="7"/>
    </row>
    <row r="1133" spans="2:8" x14ac:dyDescent="0.25">
      <c r="B1133" s="4"/>
      <c r="C1133" s="4"/>
      <c r="D1133" s="6"/>
      <c r="H1133" s="7"/>
    </row>
    <row r="1134" spans="2:8" x14ac:dyDescent="0.25">
      <c r="B1134" s="4"/>
      <c r="C1134" s="4"/>
      <c r="D1134" s="6"/>
      <c r="H1134" s="7"/>
    </row>
    <row r="1135" spans="2:8" x14ac:dyDescent="0.25">
      <c r="B1135" s="4"/>
      <c r="C1135" s="4"/>
      <c r="D1135" s="6"/>
      <c r="H1135" s="7"/>
    </row>
    <row r="1136" spans="2:8" x14ac:dyDescent="0.25">
      <c r="B1136" s="4"/>
      <c r="C1136" s="4"/>
      <c r="D1136" s="6"/>
      <c r="H1136" s="7"/>
    </row>
    <row r="1137" spans="2:8" x14ac:dyDescent="0.25">
      <c r="B1137" s="4"/>
      <c r="C1137" s="4"/>
      <c r="D1137" s="6"/>
      <c r="H1137" s="7"/>
    </row>
    <row r="1138" spans="2:8" x14ac:dyDescent="0.25">
      <c r="B1138" s="4"/>
      <c r="C1138" s="4"/>
      <c r="D1138" s="6"/>
      <c r="H1138" s="7"/>
    </row>
    <row r="1139" spans="2:8" x14ac:dyDescent="0.25">
      <c r="B1139" s="4"/>
      <c r="C1139" s="4"/>
      <c r="D1139" s="6"/>
      <c r="H1139" s="7"/>
    </row>
    <row r="1140" spans="2:8" x14ac:dyDescent="0.25">
      <c r="B1140" s="4"/>
      <c r="C1140" s="4"/>
      <c r="D1140" s="6"/>
      <c r="H1140" s="7"/>
    </row>
    <row r="1141" spans="2:8" x14ac:dyDescent="0.25">
      <c r="B1141" s="4"/>
      <c r="C1141" s="4"/>
      <c r="D1141" s="6"/>
      <c r="H1141" s="7"/>
    </row>
    <row r="1142" spans="2:8" x14ac:dyDescent="0.25">
      <c r="B1142" s="4"/>
      <c r="C1142" s="4"/>
      <c r="D1142" s="6"/>
      <c r="H1142" s="7"/>
    </row>
    <row r="1143" spans="2:8" x14ac:dyDescent="0.25">
      <c r="B1143" s="4"/>
      <c r="C1143" s="4"/>
      <c r="D1143" s="6"/>
      <c r="H1143" s="7"/>
    </row>
    <row r="1144" spans="2:8" x14ac:dyDescent="0.25">
      <c r="B1144" s="4"/>
      <c r="C1144" s="4"/>
      <c r="D1144" s="6"/>
      <c r="H1144" s="7"/>
    </row>
    <row r="1145" spans="2:8" x14ac:dyDescent="0.25">
      <c r="B1145" s="4"/>
      <c r="C1145" s="4"/>
      <c r="D1145" s="6"/>
      <c r="H1145" s="7"/>
    </row>
    <row r="1146" spans="2:8" x14ac:dyDescent="0.25">
      <c r="B1146" s="4"/>
      <c r="C1146" s="4"/>
      <c r="D1146" s="6"/>
      <c r="H1146" s="7"/>
    </row>
    <row r="1147" spans="2:8" x14ac:dyDescent="0.25">
      <c r="B1147" s="4"/>
      <c r="C1147" s="4"/>
      <c r="D1147" s="6"/>
      <c r="H1147" s="7"/>
    </row>
    <row r="1148" spans="2:8" x14ac:dyDescent="0.25">
      <c r="B1148" s="4"/>
      <c r="C1148" s="4"/>
      <c r="D1148" s="6"/>
      <c r="H1148" s="7"/>
    </row>
    <row r="1149" spans="2:8" x14ac:dyDescent="0.25">
      <c r="B1149" s="4"/>
      <c r="C1149" s="4"/>
      <c r="D1149" s="6"/>
      <c r="H1149" s="7"/>
    </row>
    <row r="1150" spans="2:8" x14ac:dyDescent="0.25">
      <c r="B1150" s="4"/>
      <c r="C1150" s="4"/>
      <c r="D1150" s="6"/>
      <c r="H1150" s="7"/>
    </row>
    <row r="1151" spans="2:8" x14ac:dyDescent="0.25">
      <c r="B1151" s="4"/>
      <c r="C1151" s="4"/>
      <c r="D1151" s="6"/>
      <c r="H1151" s="7"/>
    </row>
    <row r="1152" spans="2:8" x14ac:dyDescent="0.25">
      <c r="B1152" s="4"/>
      <c r="C1152" s="4"/>
      <c r="D1152" s="6"/>
      <c r="H1152" s="7"/>
    </row>
    <row r="1153" spans="2:8" x14ac:dyDescent="0.25">
      <c r="B1153" s="4"/>
      <c r="C1153" s="4"/>
      <c r="D1153" s="6"/>
      <c r="H1153" s="7"/>
    </row>
    <row r="1154" spans="2:8" x14ac:dyDescent="0.25">
      <c r="B1154" s="4"/>
      <c r="C1154" s="4"/>
      <c r="D1154" s="6"/>
      <c r="H1154" s="7"/>
    </row>
    <row r="1155" spans="2:8" x14ac:dyDescent="0.25">
      <c r="B1155" s="4"/>
      <c r="C1155" s="4"/>
      <c r="D1155" s="6"/>
      <c r="H1155" s="7"/>
    </row>
    <row r="1156" spans="2:8" x14ac:dyDescent="0.25">
      <c r="B1156" s="4"/>
      <c r="C1156" s="4"/>
      <c r="D1156" s="6"/>
      <c r="H1156" s="7"/>
    </row>
    <row r="1157" spans="2:8" x14ac:dyDescent="0.25">
      <c r="B1157" s="4"/>
      <c r="C1157" s="4"/>
      <c r="D1157" s="6"/>
      <c r="H1157" s="7"/>
    </row>
    <row r="1158" spans="2:8" x14ac:dyDescent="0.25">
      <c r="B1158" s="4"/>
      <c r="C1158" s="4"/>
      <c r="D1158" s="6"/>
      <c r="H1158" s="7"/>
    </row>
    <row r="1159" spans="2:8" x14ac:dyDescent="0.25">
      <c r="B1159" s="4"/>
      <c r="C1159" s="4"/>
      <c r="D1159" s="6"/>
      <c r="H1159" s="7"/>
    </row>
    <row r="1160" spans="2:8" x14ac:dyDescent="0.25">
      <c r="B1160" s="4"/>
      <c r="C1160" s="4"/>
      <c r="D1160" s="6"/>
      <c r="H1160" s="7"/>
    </row>
    <row r="1161" spans="2:8" x14ac:dyDescent="0.25">
      <c r="B1161" s="4"/>
      <c r="C1161" s="4"/>
      <c r="D1161" s="6"/>
      <c r="H1161" s="7"/>
    </row>
    <row r="1162" spans="2:8" x14ac:dyDescent="0.25">
      <c r="B1162" s="4"/>
      <c r="C1162" s="4"/>
      <c r="D1162" s="6"/>
      <c r="H1162" s="7"/>
    </row>
    <row r="1163" spans="2:8" x14ac:dyDescent="0.25">
      <c r="B1163" s="4"/>
      <c r="C1163" s="4"/>
      <c r="D1163" s="6"/>
      <c r="H1163" s="7"/>
    </row>
    <row r="1164" spans="2:8" x14ac:dyDescent="0.25">
      <c r="B1164" s="4"/>
      <c r="C1164" s="4"/>
      <c r="D1164" s="6"/>
      <c r="H1164" s="7"/>
    </row>
    <row r="1165" spans="2:8" x14ac:dyDescent="0.25">
      <c r="B1165" s="4"/>
      <c r="C1165" s="4"/>
      <c r="D1165" s="6"/>
      <c r="H1165" s="7"/>
    </row>
    <row r="1166" spans="2:8" x14ac:dyDescent="0.25">
      <c r="B1166" s="4"/>
      <c r="C1166" s="4"/>
      <c r="D1166" s="6"/>
      <c r="H1166" s="7"/>
    </row>
    <row r="1167" spans="2:8" x14ac:dyDescent="0.25">
      <c r="B1167" s="4"/>
      <c r="C1167" s="4"/>
      <c r="D1167" s="6"/>
      <c r="H1167" s="7"/>
    </row>
    <row r="1168" spans="2:8" x14ac:dyDescent="0.25">
      <c r="B1168" s="4"/>
      <c r="C1168" s="4"/>
      <c r="D1168" s="6"/>
      <c r="H1168" s="7"/>
    </row>
    <row r="1169" spans="2:8" x14ac:dyDescent="0.25">
      <c r="B1169" s="4"/>
      <c r="C1169" s="4"/>
      <c r="D1169" s="6"/>
      <c r="H1169" s="7"/>
    </row>
    <row r="1170" spans="2:8" x14ac:dyDescent="0.25">
      <c r="B1170" s="4"/>
      <c r="C1170" s="4"/>
      <c r="D1170" s="6"/>
      <c r="H1170" s="7"/>
    </row>
    <row r="1171" spans="2:8" x14ac:dyDescent="0.25">
      <c r="B1171" s="4"/>
      <c r="C1171" s="4"/>
      <c r="D1171" s="6"/>
      <c r="H1171" s="7"/>
    </row>
    <row r="1172" spans="2:8" x14ac:dyDescent="0.25">
      <c r="B1172" s="4"/>
      <c r="C1172" s="4"/>
      <c r="D1172" s="6"/>
      <c r="H1172" s="7"/>
    </row>
    <row r="1173" spans="2:8" x14ac:dyDescent="0.25">
      <c r="B1173" s="4"/>
      <c r="C1173" s="4"/>
      <c r="D1173" s="6"/>
      <c r="H1173" s="7"/>
    </row>
    <row r="1174" spans="2:8" x14ac:dyDescent="0.25">
      <c r="B1174" s="4"/>
      <c r="C1174" s="4"/>
      <c r="D1174" s="6"/>
      <c r="H1174" s="7"/>
    </row>
    <row r="1175" spans="2:8" x14ac:dyDescent="0.25">
      <c r="B1175" s="4"/>
      <c r="C1175" s="4"/>
      <c r="D1175" s="6"/>
      <c r="H1175" s="7"/>
    </row>
    <row r="1176" spans="2:8" x14ac:dyDescent="0.25">
      <c r="B1176" s="4"/>
      <c r="C1176" s="4"/>
      <c r="D1176" s="6"/>
      <c r="H1176" s="7"/>
    </row>
    <row r="1177" spans="2:8" x14ac:dyDescent="0.25">
      <c r="B1177" s="4"/>
      <c r="C1177" s="4"/>
      <c r="D1177" s="6"/>
      <c r="H1177" s="7"/>
    </row>
    <row r="1178" spans="2:8" x14ac:dyDescent="0.25">
      <c r="B1178" s="4"/>
      <c r="C1178" s="4"/>
      <c r="D1178" s="6"/>
      <c r="H1178" s="7"/>
    </row>
    <row r="1179" spans="2:8" x14ac:dyDescent="0.25">
      <c r="B1179" s="4"/>
      <c r="C1179" s="4"/>
      <c r="D1179" s="6"/>
      <c r="H1179" s="7"/>
    </row>
    <row r="1180" spans="2:8" x14ac:dyDescent="0.25">
      <c r="B1180" s="4"/>
      <c r="C1180" s="4"/>
      <c r="D1180" s="6"/>
      <c r="H1180" s="7"/>
    </row>
    <row r="1181" spans="2:8" x14ac:dyDescent="0.25">
      <c r="B1181" s="4"/>
      <c r="C1181" s="4"/>
      <c r="D1181" s="6"/>
      <c r="H1181" s="7"/>
    </row>
    <row r="1182" spans="2:8" x14ac:dyDescent="0.25">
      <c r="B1182" s="4"/>
      <c r="C1182" s="4"/>
      <c r="D1182" s="6"/>
      <c r="H1182" s="7"/>
    </row>
    <row r="1183" spans="2:8" x14ac:dyDescent="0.25">
      <c r="B1183" s="4"/>
      <c r="C1183" s="4"/>
      <c r="D1183" s="6"/>
      <c r="H1183" s="7"/>
    </row>
    <row r="1184" spans="2:8" x14ac:dyDescent="0.25">
      <c r="B1184" s="4"/>
      <c r="C1184" s="4"/>
      <c r="D1184" s="6"/>
      <c r="H1184" s="7"/>
    </row>
    <row r="1185" spans="2:8" x14ac:dyDescent="0.25">
      <c r="B1185" s="4"/>
      <c r="C1185" s="4"/>
      <c r="D1185" s="6"/>
      <c r="H1185" s="7"/>
    </row>
    <row r="1186" spans="2:8" x14ac:dyDescent="0.25">
      <c r="B1186" s="4"/>
      <c r="C1186" s="4"/>
      <c r="D1186" s="6"/>
      <c r="H1186" s="7"/>
    </row>
    <row r="1187" spans="2:8" x14ac:dyDescent="0.25">
      <c r="B1187" s="4"/>
      <c r="C1187" s="4"/>
      <c r="D1187" s="6"/>
      <c r="H1187" s="7"/>
    </row>
    <row r="1188" spans="2:8" x14ac:dyDescent="0.25">
      <c r="B1188" s="4"/>
      <c r="C1188" s="4"/>
      <c r="D1188" s="6"/>
      <c r="H1188" s="7"/>
    </row>
    <row r="1189" spans="2:8" x14ac:dyDescent="0.25">
      <c r="B1189" s="4"/>
      <c r="C1189" s="4"/>
      <c r="D1189" s="6"/>
      <c r="H1189" s="7"/>
    </row>
    <row r="1190" spans="2:8" x14ac:dyDescent="0.25">
      <c r="B1190" s="4"/>
      <c r="C1190" s="4"/>
      <c r="D1190" s="6"/>
      <c r="H1190" s="7"/>
    </row>
    <row r="1191" spans="2:8" x14ac:dyDescent="0.25">
      <c r="B1191" s="4"/>
      <c r="C1191" s="4"/>
      <c r="D1191" s="6"/>
      <c r="H1191" s="7"/>
    </row>
    <row r="1192" spans="2:8" x14ac:dyDescent="0.25">
      <c r="B1192" s="4"/>
      <c r="C1192" s="4"/>
      <c r="D1192" s="6"/>
      <c r="H1192" s="7"/>
    </row>
    <row r="1193" spans="2:8" x14ac:dyDescent="0.25">
      <c r="B1193" s="4"/>
      <c r="C1193" s="4"/>
      <c r="D1193" s="6"/>
      <c r="H1193" s="7"/>
    </row>
    <row r="1194" spans="2:8" x14ac:dyDescent="0.25">
      <c r="B1194" s="4"/>
      <c r="C1194" s="4"/>
      <c r="D1194" s="6"/>
      <c r="H1194" s="7"/>
    </row>
    <row r="1195" spans="2:8" x14ac:dyDescent="0.25">
      <c r="B1195" s="4"/>
      <c r="C1195" s="4"/>
      <c r="D1195" s="6"/>
      <c r="H1195" s="7"/>
    </row>
    <row r="1196" spans="2:8" x14ac:dyDescent="0.25">
      <c r="B1196" s="4"/>
      <c r="C1196" s="4"/>
      <c r="D1196" s="6"/>
      <c r="H1196" s="7"/>
    </row>
    <row r="1197" spans="2:8" x14ac:dyDescent="0.25">
      <c r="B1197" s="4"/>
      <c r="C1197" s="4"/>
      <c r="D1197" s="6"/>
      <c r="H1197" s="7"/>
    </row>
    <row r="1198" spans="2:8" x14ac:dyDescent="0.25">
      <c r="B1198" s="4"/>
      <c r="C1198" s="4"/>
      <c r="D1198" s="6"/>
      <c r="H1198" s="7"/>
    </row>
    <row r="1199" spans="2:8" x14ac:dyDescent="0.25">
      <c r="B1199" s="4"/>
      <c r="C1199" s="4"/>
      <c r="D1199" s="6"/>
      <c r="H1199" s="7"/>
    </row>
    <row r="1200" spans="2:8" x14ac:dyDescent="0.25">
      <c r="B1200" s="4"/>
      <c r="C1200" s="4"/>
      <c r="D1200" s="6"/>
      <c r="H1200" s="7"/>
    </row>
    <row r="1201" spans="2:8" x14ac:dyDescent="0.25">
      <c r="B1201" s="4"/>
      <c r="C1201" s="4"/>
      <c r="D1201" s="6"/>
      <c r="H1201" s="7"/>
    </row>
    <row r="1202" spans="2:8" x14ac:dyDescent="0.25">
      <c r="B1202" s="4"/>
      <c r="C1202" s="4"/>
      <c r="D1202" s="6"/>
      <c r="H1202" s="7"/>
    </row>
    <row r="1203" spans="2:8" x14ac:dyDescent="0.25">
      <c r="B1203" s="4"/>
      <c r="C1203" s="4"/>
      <c r="D1203" s="6"/>
      <c r="H1203" s="7"/>
    </row>
    <row r="1204" spans="2:8" x14ac:dyDescent="0.25">
      <c r="B1204" s="4"/>
      <c r="C1204" s="4"/>
      <c r="D1204" s="6"/>
      <c r="H1204" s="7"/>
    </row>
    <row r="1205" spans="2:8" x14ac:dyDescent="0.25">
      <c r="B1205" s="4"/>
      <c r="C1205" s="4"/>
      <c r="D1205" s="6"/>
      <c r="H1205" s="7"/>
    </row>
    <row r="1206" spans="2:8" x14ac:dyDescent="0.25">
      <c r="B1206" s="4"/>
      <c r="C1206" s="4"/>
      <c r="D1206" s="6"/>
      <c r="H1206" s="7"/>
    </row>
    <row r="1207" spans="2:8" x14ac:dyDescent="0.25">
      <c r="B1207" s="4"/>
      <c r="C1207" s="4"/>
      <c r="D1207" s="6"/>
      <c r="H1207" s="7"/>
    </row>
    <row r="1208" spans="2:8" x14ac:dyDescent="0.25">
      <c r="B1208" s="4"/>
      <c r="C1208" s="4"/>
      <c r="D1208" s="6"/>
      <c r="H1208" s="7"/>
    </row>
    <row r="1209" spans="2:8" x14ac:dyDescent="0.25">
      <c r="B1209" s="4"/>
      <c r="C1209" s="4"/>
      <c r="D1209" s="6"/>
      <c r="H1209" s="7"/>
    </row>
    <row r="1210" spans="2:8" x14ac:dyDescent="0.25">
      <c r="B1210" s="4"/>
      <c r="C1210" s="4"/>
      <c r="D1210" s="6"/>
      <c r="H1210" s="7"/>
    </row>
    <row r="1211" spans="2:8" x14ac:dyDescent="0.25">
      <c r="B1211" s="4"/>
      <c r="C1211" s="4"/>
      <c r="D1211" s="6"/>
      <c r="H1211" s="7"/>
    </row>
    <row r="1212" spans="2:8" x14ac:dyDescent="0.25">
      <c r="B1212" s="4"/>
      <c r="C1212" s="4"/>
      <c r="D1212" s="6"/>
      <c r="H1212" s="7"/>
    </row>
    <row r="1213" spans="2:8" x14ac:dyDescent="0.25">
      <c r="B1213" s="4"/>
      <c r="C1213" s="4"/>
      <c r="D1213" s="6"/>
      <c r="H1213" s="7"/>
    </row>
    <row r="1214" spans="2:8" x14ac:dyDescent="0.25">
      <c r="B1214" s="4"/>
      <c r="C1214" s="4"/>
      <c r="D1214" s="6"/>
      <c r="H1214" s="7"/>
    </row>
    <row r="1215" spans="2:8" x14ac:dyDescent="0.25">
      <c r="B1215" s="4"/>
      <c r="C1215" s="4"/>
      <c r="D1215" s="6"/>
      <c r="H1215" s="7"/>
    </row>
    <row r="1216" spans="2:8" x14ac:dyDescent="0.25">
      <c r="B1216" s="4"/>
      <c r="C1216" s="4"/>
      <c r="D1216" s="6"/>
      <c r="H1216" s="7"/>
    </row>
    <row r="1217" spans="2:8" x14ac:dyDescent="0.25">
      <c r="B1217" s="4"/>
      <c r="C1217" s="4"/>
      <c r="D1217" s="6"/>
      <c r="H1217" s="7"/>
    </row>
    <row r="1218" spans="2:8" x14ac:dyDescent="0.25">
      <c r="B1218" s="4"/>
      <c r="C1218" s="4"/>
      <c r="D1218" s="6"/>
      <c r="H1218" s="7"/>
    </row>
    <row r="1219" spans="2:8" x14ac:dyDescent="0.25">
      <c r="B1219" s="4"/>
      <c r="C1219" s="4"/>
      <c r="D1219" s="6"/>
      <c r="H1219" s="7"/>
    </row>
    <row r="1220" spans="2:8" x14ac:dyDescent="0.25">
      <c r="B1220" s="4"/>
      <c r="C1220" s="4"/>
      <c r="D1220" s="6"/>
      <c r="H1220" s="7"/>
    </row>
    <row r="1221" spans="2:8" x14ac:dyDescent="0.25">
      <c r="B1221" s="4"/>
      <c r="C1221" s="4"/>
      <c r="D1221" s="6"/>
      <c r="H1221" s="7"/>
    </row>
    <row r="1222" spans="2:8" x14ac:dyDescent="0.25">
      <c r="B1222" s="4"/>
      <c r="C1222" s="4"/>
      <c r="D1222" s="6"/>
      <c r="H1222" s="7"/>
    </row>
    <row r="1223" spans="2:8" x14ac:dyDescent="0.25">
      <c r="B1223" s="4"/>
      <c r="C1223" s="4"/>
      <c r="D1223" s="6"/>
      <c r="H1223" s="7"/>
    </row>
    <row r="1224" spans="2:8" x14ac:dyDescent="0.25">
      <c r="B1224" s="4"/>
      <c r="C1224" s="4"/>
      <c r="D1224" s="6"/>
      <c r="H1224" s="7"/>
    </row>
    <row r="1225" spans="2:8" x14ac:dyDescent="0.25">
      <c r="B1225" s="4"/>
      <c r="C1225" s="4"/>
      <c r="D1225" s="6"/>
      <c r="H1225" s="7"/>
    </row>
    <row r="1226" spans="2:8" x14ac:dyDescent="0.25">
      <c r="B1226" s="4"/>
      <c r="C1226" s="4"/>
      <c r="D1226" s="6"/>
      <c r="H1226" s="7"/>
    </row>
    <row r="1227" spans="2:8" x14ac:dyDescent="0.25">
      <c r="B1227" s="4"/>
      <c r="C1227" s="4"/>
      <c r="D1227" s="6"/>
      <c r="H1227" s="7"/>
    </row>
    <row r="1228" spans="2:8" x14ac:dyDescent="0.25">
      <c r="B1228" s="4"/>
      <c r="C1228" s="4"/>
      <c r="D1228" s="6"/>
      <c r="H1228" s="7"/>
    </row>
    <row r="1229" spans="2:8" x14ac:dyDescent="0.25">
      <c r="B1229" s="4"/>
      <c r="C1229" s="4"/>
      <c r="D1229" s="6"/>
      <c r="H1229" s="7"/>
    </row>
    <row r="1230" spans="2:8" x14ac:dyDescent="0.25">
      <c r="B1230" s="4"/>
      <c r="C1230" s="4"/>
      <c r="D1230" s="6"/>
      <c r="H1230" s="7"/>
    </row>
    <row r="1231" spans="2:8" x14ac:dyDescent="0.25">
      <c r="B1231" s="4"/>
      <c r="C1231" s="4"/>
      <c r="D1231" s="6"/>
      <c r="H1231" s="7"/>
    </row>
    <row r="1232" spans="2:8" x14ac:dyDescent="0.25">
      <c r="B1232" s="4"/>
      <c r="C1232" s="4"/>
      <c r="D1232" s="6"/>
      <c r="H1232" s="7"/>
    </row>
    <row r="1233" spans="2:8" x14ac:dyDescent="0.25">
      <c r="B1233" s="4"/>
      <c r="C1233" s="4"/>
      <c r="D1233" s="6"/>
      <c r="H1233" s="7"/>
    </row>
    <row r="1234" spans="2:8" x14ac:dyDescent="0.25">
      <c r="B1234" s="4"/>
      <c r="C1234" s="4"/>
      <c r="D1234" s="6"/>
      <c r="H1234" s="7"/>
    </row>
    <row r="1235" spans="2:8" x14ac:dyDescent="0.25">
      <c r="B1235" s="4"/>
      <c r="C1235" s="4"/>
      <c r="D1235" s="6"/>
      <c r="H1235" s="7"/>
    </row>
    <row r="1236" spans="2:8" x14ac:dyDescent="0.25">
      <c r="B1236" s="4"/>
      <c r="C1236" s="4"/>
      <c r="D1236" s="6"/>
      <c r="H1236" s="7"/>
    </row>
    <row r="1237" spans="2:8" x14ac:dyDescent="0.25">
      <c r="B1237" s="4"/>
      <c r="C1237" s="4"/>
      <c r="D1237" s="6"/>
      <c r="H1237" s="7"/>
    </row>
    <row r="1238" spans="2:8" x14ac:dyDescent="0.25">
      <c r="B1238" s="4"/>
      <c r="C1238" s="4"/>
      <c r="D1238" s="6"/>
      <c r="H1238" s="7"/>
    </row>
    <row r="1239" spans="2:8" x14ac:dyDescent="0.25">
      <c r="B1239" s="4"/>
      <c r="C1239" s="4"/>
      <c r="D1239" s="6"/>
      <c r="H1239" s="7"/>
    </row>
    <row r="1240" spans="2:8" x14ac:dyDescent="0.25">
      <c r="B1240" s="4"/>
      <c r="C1240" s="4"/>
      <c r="D1240" s="6"/>
      <c r="H1240" s="7"/>
    </row>
    <row r="1241" spans="2:8" x14ac:dyDescent="0.25">
      <c r="B1241" s="4"/>
      <c r="C1241" s="4"/>
      <c r="D1241" s="6"/>
      <c r="H1241" s="7"/>
    </row>
    <row r="1242" spans="2:8" x14ac:dyDescent="0.25">
      <c r="B1242" s="4"/>
      <c r="C1242" s="4"/>
      <c r="D1242" s="6"/>
      <c r="H1242" s="7"/>
    </row>
    <row r="1243" spans="2:8" x14ac:dyDescent="0.25">
      <c r="B1243" s="4"/>
      <c r="C1243" s="4"/>
      <c r="D1243" s="6"/>
      <c r="H1243" s="7"/>
    </row>
    <row r="1244" spans="2:8" x14ac:dyDescent="0.25">
      <c r="B1244" s="4"/>
      <c r="C1244" s="4"/>
      <c r="D1244" s="6"/>
      <c r="H1244" s="7"/>
    </row>
    <row r="1245" spans="2:8" x14ac:dyDescent="0.25">
      <c r="B1245" s="4"/>
      <c r="C1245" s="4"/>
      <c r="D1245" s="6"/>
      <c r="H1245" s="7"/>
    </row>
    <row r="1246" spans="2:8" x14ac:dyDescent="0.25">
      <c r="B1246" s="4"/>
      <c r="C1246" s="4"/>
      <c r="D1246" s="6"/>
      <c r="H1246" s="7"/>
    </row>
    <row r="1247" spans="2:8" x14ac:dyDescent="0.25">
      <c r="B1247" s="4"/>
      <c r="C1247" s="4"/>
      <c r="D1247" s="6"/>
      <c r="H1247" s="7"/>
    </row>
    <row r="1248" spans="2:8" x14ac:dyDescent="0.25">
      <c r="B1248" s="4"/>
      <c r="C1248" s="4"/>
      <c r="D1248" s="6"/>
      <c r="H1248" s="7"/>
    </row>
    <row r="1249" spans="2:8" x14ac:dyDescent="0.25">
      <c r="B1249" s="4"/>
      <c r="C1249" s="4"/>
      <c r="D1249" s="6"/>
      <c r="H1249" s="7"/>
    </row>
    <row r="1250" spans="2:8" x14ac:dyDescent="0.25">
      <c r="B1250" s="4"/>
      <c r="C1250" s="4"/>
      <c r="D1250" s="6"/>
      <c r="H1250" s="7"/>
    </row>
    <row r="1251" spans="2:8" x14ac:dyDescent="0.25">
      <c r="B1251" s="4"/>
      <c r="C1251" s="4"/>
      <c r="D1251" s="6"/>
      <c r="H1251" s="7"/>
    </row>
    <row r="1252" spans="2:8" x14ac:dyDescent="0.25">
      <c r="B1252" s="4"/>
      <c r="C1252" s="4"/>
      <c r="D1252" s="6"/>
      <c r="H1252" s="7"/>
    </row>
    <row r="1253" spans="2:8" x14ac:dyDescent="0.25">
      <c r="B1253" s="4"/>
      <c r="C1253" s="4"/>
      <c r="D1253" s="6"/>
      <c r="H1253" s="7"/>
    </row>
    <row r="1254" spans="2:8" x14ac:dyDescent="0.25">
      <c r="B1254" s="4"/>
      <c r="C1254" s="4"/>
      <c r="D1254" s="6"/>
      <c r="H1254" s="7"/>
    </row>
    <row r="1255" spans="2:8" x14ac:dyDescent="0.25">
      <c r="B1255" s="4"/>
      <c r="C1255" s="4"/>
      <c r="D1255" s="6"/>
      <c r="H1255" s="7"/>
    </row>
    <row r="1256" spans="2:8" x14ac:dyDescent="0.25">
      <c r="B1256" s="4"/>
      <c r="C1256" s="4"/>
      <c r="D1256" s="6"/>
      <c r="H1256" s="7"/>
    </row>
    <row r="1257" spans="2:8" x14ac:dyDescent="0.25">
      <c r="B1257" s="4"/>
      <c r="C1257" s="4"/>
      <c r="D1257" s="6"/>
      <c r="H1257" s="7"/>
    </row>
    <row r="1258" spans="2:8" x14ac:dyDescent="0.25">
      <c r="B1258" s="4"/>
      <c r="C1258" s="4"/>
      <c r="D1258" s="6"/>
      <c r="H1258" s="7"/>
    </row>
    <row r="1259" spans="2:8" x14ac:dyDescent="0.25">
      <c r="B1259" s="4"/>
      <c r="C1259" s="4"/>
      <c r="D1259" s="6"/>
      <c r="H1259" s="7"/>
    </row>
    <row r="1260" spans="2:8" x14ac:dyDescent="0.25">
      <c r="B1260" s="4"/>
      <c r="C1260" s="4"/>
      <c r="D1260" s="6"/>
      <c r="H1260" s="7"/>
    </row>
    <row r="1261" spans="2:8" x14ac:dyDescent="0.25">
      <c r="B1261" s="4"/>
      <c r="C1261" s="4"/>
      <c r="D1261" s="6"/>
      <c r="H1261" s="7"/>
    </row>
    <row r="1262" spans="2:8" x14ac:dyDescent="0.25">
      <c r="B1262" s="4"/>
      <c r="C1262" s="4"/>
      <c r="D1262" s="6"/>
      <c r="H1262" s="7"/>
    </row>
    <row r="1263" spans="2:8" x14ac:dyDescent="0.25">
      <c r="B1263" s="4"/>
      <c r="C1263" s="4"/>
      <c r="D1263" s="6"/>
      <c r="H1263" s="7"/>
    </row>
    <row r="1264" spans="2:8" x14ac:dyDescent="0.25">
      <c r="B1264" s="4"/>
      <c r="C1264" s="4"/>
      <c r="D1264" s="6"/>
      <c r="H1264" s="7"/>
    </row>
    <row r="1265" spans="2:8" x14ac:dyDescent="0.25">
      <c r="B1265" s="4"/>
      <c r="C1265" s="4"/>
      <c r="D1265" s="6"/>
      <c r="H1265" s="7"/>
    </row>
    <row r="1266" spans="2:8" x14ac:dyDescent="0.25">
      <c r="B1266" s="4"/>
      <c r="C1266" s="4"/>
      <c r="D1266" s="6"/>
      <c r="H1266" s="7"/>
    </row>
    <row r="1267" spans="2:8" x14ac:dyDescent="0.25">
      <c r="B1267" s="4"/>
      <c r="C1267" s="4"/>
      <c r="D1267" s="6"/>
      <c r="H1267" s="7"/>
    </row>
    <row r="1268" spans="2:8" x14ac:dyDescent="0.25">
      <c r="B1268" s="4"/>
      <c r="C1268" s="4"/>
      <c r="D1268" s="6"/>
      <c r="H1268" s="7"/>
    </row>
    <row r="1269" spans="2:8" x14ac:dyDescent="0.25">
      <c r="B1269" s="4"/>
      <c r="C1269" s="4"/>
      <c r="D1269" s="6"/>
      <c r="H1269" s="7"/>
    </row>
    <row r="1270" spans="2:8" x14ac:dyDescent="0.25">
      <c r="B1270" s="4"/>
      <c r="C1270" s="4"/>
      <c r="D1270" s="6"/>
      <c r="H1270" s="7"/>
    </row>
    <row r="1271" spans="2:8" x14ac:dyDescent="0.25">
      <c r="B1271" s="4"/>
      <c r="C1271" s="4"/>
      <c r="D1271" s="6"/>
      <c r="H1271" s="7"/>
    </row>
    <row r="1272" spans="2:8" x14ac:dyDescent="0.25">
      <c r="B1272" s="4"/>
      <c r="C1272" s="4"/>
      <c r="D1272" s="6"/>
      <c r="H1272" s="7"/>
    </row>
    <row r="1273" spans="2:8" x14ac:dyDescent="0.25">
      <c r="B1273" s="4"/>
      <c r="C1273" s="4"/>
      <c r="D1273" s="6"/>
      <c r="H1273" s="7"/>
    </row>
    <row r="1274" spans="2:8" x14ac:dyDescent="0.25">
      <c r="B1274" s="4"/>
      <c r="C1274" s="4"/>
      <c r="D1274" s="6"/>
      <c r="H1274" s="7"/>
    </row>
    <row r="1275" spans="2:8" x14ac:dyDescent="0.25">
      <c r="B1275" s="4"/>
      <c r="C1275" s="4"/>
      <c r="D1275" s="6"/>
      <c r="H1275" s="7"/>
    </row>
    <row r="1276" spans="2:8" x14ac:dyDescent="0.25">
      <c r="B1276" s="4"/>
      <c r="C1276" s="4"/>
      <c r="D1276" s="6"/>
      <c r="H1276" s="7"/>
    </row>
    <row r="1277" spans="2:8" x14ac:dyDescent="0.25">
      <c r="B1277" s="4"/>
      <c r="C1277" s="4"/>
      <c r="D1277" s="6"/>
      <c r="H1277" s="7"/>
    </row>
    <row r="1278" spans="2:8" x14ac:dyDescent="0.25">
      <c r="B1278" s="4"/>
      <c r="C1278" s="4"/>
      <c r="D1278" s="6"/>
      <c r="H1278" s="7"/>
    </row>
    <row r="1279" spans="2:8" x14ac:dyDescent="0.25">
      <c r="B1279" s="4"/>
      <c r="C1279" s="4"/>
      <c r="D1279" s="6"/>
      <c r="H1279" s="7"/>
    </row>
    <row r="1280" spans="2:8" x14ac:dyDescent="0.25">
      <c r="B1280" s="4"/>
      <c r="C1280" s="4"/>
      <c r="D1280" s="6"/>
      <c r="H1280" s="7"/>
    </row>
    <row r="1281" spans="2:8" x14ac:dyDescent="0.25">
      <c r="B1281" s="4"/>
      <c r="C1281" s="4"/>
      <c r="D1281" s="6"/>
      <c r="H1281" s="7"/>
    </row>
    <row r="1282" spans="2:8" x14ac:dyDescent="0.25">
      <c r="B1282" s="4"/>
      <c r="C1282" s="4"/>
      <c r="D1282" s="6"/>
      <c r="H1282" s="7"/>
    </row>
    <row r="1283" spans="2:8" x14ac:dyDescent="0.25">
      <c r="B1283" s="4"/>
      <c r="C1283" s="4"/>
      <c r="D1283" s="6"/>
      <c r="H1283" s="7"/>
    </row>
    <row r="1284" spans="2:8" x14ac:dyDescent="0.25">
      <c r="B1284" s="4"/>
      <c r="C1284" s="4"/>
      <c r="D1284" s="6"/>
      <c r="H1284" s="7"/>
    </row>
    <row r="1285" spans="2:8" x14ac:dyDescent="0.25">
      <c r="B1285" s="4"/>
      <c r="C1285" s="4"/>
      <c r="D1285" s="6"/>
      <c r="H1285" s="7"/>
    </row>
    <row r="1286" spans="2:8" x14ac:dyDescent="0.25">
      <c r="B1286" s="4"/>
      <c r="C1286" s="4"/>
      <c r="D1286" s="6"/>
      <c r="H1286" s="7"/>
    </row>
    <row r="1287" spans="2:8" x14ac:dyDescent="0.25">
      <c r="B1287" s="4"/>
      <c r="C1287" s="4"/>
      <c r="D1287" s="6"/>
      <c r="H1287" s="7"/>
    </row>
    <row r="1288" spans="2:8" x14ac:dyDescent="0.25">
      <c r="B1288" s="4"/>
      <c r="C1288" s="4"/>
      <c r="D1288" s="6"/>
      <c r="H1288" s="7"/>
    </row>
    <row r="1289" spans="2:8" x14ac:dyDescent="0.25">
      <c r="B1289" s="4"/>
      <c r="C1289" s="4"/>
      <c r="D1289" s="6"/>
      <c r="H1289" s="7"/>
    </row>
    <row r="1290" spans="2:8" x14ac:dyDescent="0.25">
      <c r="B1290" s="4"/>
      <c r="C1290" s="4"/>
      <c r="D1290" s="6"/>
      <c r="H1290" s="7"/>
    </row>
    <row r="1291" spans="2:8" x14ac:dyDescent="0.25">
      <c r="B1291" s="4"/>
      <c r="C1291" s="4"/>
      <c r="D1291" s="6"/>
      <c r="H1291" s="7"/>
    </row>
    <row r="1292" spans="2:8" x14ac:dyDescent="0.25">
      <c r="B1292" s="4"/>
      <c r="C1292" s="4"/>
      <c r="D1292" s="6"/>
      <c r="H1292" s="7"/>
    </row>
    <row r="1293" spans="2:8" x14ac:dyDescent="0.25">
      <c r="B1293" s="4"/>
      <c r="C1293" s="4"/>
      <c r="D1293" s="6"/>
      <c r="H1293" s="7"/>
    </row>
    <row r="1294" spans="2:8" x14ac:dyDescent="0.25">
      <c r="B1294" s="4"/>
      <c r="C1294" s="4"/>
      <c r="D1294" s="6"/>
      <c r="H1294" s="7"/>
    </row>
    <row r="1295" spans="2:8" x14ac:dyDescent="0.25">
      <c r="B1295" s="4"/>
      <c r="C1295" s="4"/>
      <c r="D1295" s="6"/>
      <c r="H1295" s="7"/>
    </row>
    <row r="1296" spans="2:8" x14ac:dyDescent="0.25">
      <c r="B1296" s="4"/>
      <c r="C1296" s="4"/>
      <c r="D1296" s="6"/>
      <c r="H1296" s="7"/>
    </row>
    <row r="1297" spans="2:8" x14ac:dyDescent="0.25">
      <c r="B1297" s="4"/>
      <c r="C1297" s="4"/>
      <c r="D1297" s="6"/>
      <c r="H1297" s="7"/>
    </row>
    <row r="1298" spans="2:8" x14ac:dyDescent="0.25">
      <c r="B1298" s="4"/>
      <c r="C1298" s="4"/>
      <c r="D1298" s="6"/>
      <c r="H1298" s="7"/>
    </row>
    <row r="1299" spans="2:8" x14ac:dyDescent="0.25">
      <c r="B1299" s="4"/>
      <c r="C1299" s="4"/>
      <c r="D1299" s="6"/>
      <c r="H1299" s="7"/>
    </row>
    <row r="1300" spans="2:8" x14ac:dyDescent="0.25">
      <c r="B1300" s="4"/>
      <c r="C1300" s="4"/>
      <c r="D1300" s="6"/>
      <c r="H1300" s="7"/>
    </row>
    <row r="1301" spans="2:8" x14ac:dyDescent="0.25">
      <c r="B1301" s="4"/>
      <c r="C1301" s="4"/>
      <c r="D1301" s="6"/>
      <c r="H1301" s="7"/>
    </row>
    <row r="1302" spans="2:8" x14ac:dyDescent="0.25">
      <c r="B1302" s="4"/>
      <c r="C1302" s="4"/>
      <c r="D1302" s="6"/>
      <c r="H1302" s="7"/>
    </row>
    <row r="1303" spans="2:8" x14ac:dyDescent="0.25">
      <c r="B1303" s="4"/>
      <c r="C1303" s="4"/>
      <c r="D1303" s="6"/>
      <c r="H1303" s="7"/>
    </row>
    <row r="1304" spans="2:8" x14ac:dyDescent="0.25">
      <c r="B1304" s="4"/>
      <c r="C1304" s="4"/>
      <c r="D1304" s="6"/>
      <c r="H1304" s="7"/>
    </row>
    <row r="1305" spans="2:8" x14ac:dyDescent="0.25">
      <c r="B1305" s="4"/>
      <c r="C1305" s="4"/>
      <c r="D1305" s="6"/>
      <c r="H1305" s="7"/>
    </row>
    <row r="1306" spans="2:8" x14ac:dyDescent="0.25">
      <c r="B1306" s="4"/>
      <c r="C1306" s="4"/>
      <c r="D1306" s="6"/>
      <c r="H1306" s="7"/>
    </row>
    <row r="1307" spans="2:8" x14ac:dyDescent="0.25">
      <c r="B1307" s="4"/>
      <c r="C1307" s="4"/>
      <c r="D1307" s="6"/>
      <c r="H1307" s="7"/>
    </row>
    <row r="1308" spans="2:8" x14ac:dyDescent="0.25">
      <c r="B1308" s="4"/>
      <c r="C1308" s="4"/>
      <c r="D1308" s="6"/>
      <c r="H1308" s="7"/>
    </row>
    <row r="1309" spans="2:8" x14ac:dyDescent="0.25">
      <c r="B1309" s="4"/>
      <c r="C1309" s="4"/>
      <c r="D1309" s="6"/>
      <c r="H1309" s="7"/>
    </row>
    <row r="1310" spans="2:8" x14ac:dyDescent="0.25">
      <c r="B1310" s="4"/>
      <c r="C1310" s="4"/>
      <c r="D1310" s="6"/>
      <c r="H1310" s="7"/>
    </row>
    <row r="1311" spans="2:8" x14ac:dyDescent="0.25">
      <c r="B1311" s="4"/>
      <c r="C1311" s="4"/>
      <c r="D1311" s="6"/>
      <c r="H1311" s="7"/>
    </row>
    <row r="1312" spans="2:8" x14ac:dyDescent="0.25">
      <c r="B1312" s="4"/>
      <c r="C1312" s="4"/>
      <c r="D1312" s="6"/>
      <c r="H1312" s="7"/>
    </row>
    <row r="1313" spans="2:8" x14ac:dyDescent="0.25">
      <c r="B1313" s="4"/>
      <c r="C1313" s="4"/>
      <c r="D1313" s="6"/>
      <c r="H1313" s="7"/>
    </row>
    <row r="1314" spans="2:8" x14ac:dyDescent="0.25">
      <c r="B1314" s="4"/>
      <c r="C1314" s="4"/>
      <c r="D1314" s="6"/>
      <c r="H1314" s="7"/>
    </row>
    <row r="1315" spans="2:8" x14ac:dyDescent="0.25">
      <c r="B1315" s="4"/>
      <c r="C1315" s="4"/>
      <c r="D1315" s="6"/>
      <c r="H1315" s="7"/>
    </row>
    <row r="1316" spans="2:8" x14ac:dyDescent="0.25">
      <c r="B1316" s="4"/>
      <c r="C1316" s="4"/>
      <c r="D1316" s="6"/>
      <c r="H1316" s="7"/>
    </row>
    <row r="1317" spans="2:8" x14ac:dyDescent="0.25">
      <c r="B1317" s="4"/>
      <c r="C1317" s="4"/>
      <c r="D1317" s="6"/>
      <c r="H1317" s="7"/>
    </row>
    <row r="1318" spans="2:8" x14ac:dyDescent="0.25">
      <c r="B1318" s="4"/>
      <c r="C1318" s="4"/>
      <c r="D1318" s="6"/>
      <c r="H1318" s="7"/>
    </row>
    <row r="1319" spans="2:8" x14ac:dyDescent="0.25">
      <c r="B1319" s="4"/>
      <c r="C1319" s="4"/>
      <c r="D1319" s="6"/>
      <c r="H1319" s="7"/>
    </row>
    <row r="1320" spans="2:8" x14ac:dyDescent="0.25">
      <c r="B1320" s="4"/>
      <c r="C1320" s="4"/>
      <c r="D1320" s="6"/>
      <c r="H1320" s="7"/>
    </row>
    <row r="1321" spans="2:8" x14ac:dyDescent="0.25">
      <c r="B1321" s="4"/>
      <c r="C1321" s="4"/>
      <c r="D1321" s="6"/>
      <c r="H1321" s="7"/>
    </row>
    <row r="1322" spans="2:8" x14ac:dyDescent="0.25">
      <c r="B1322" s="4"/>
      <c r="C1322" s="4"/>
      <c r="D1322" s="6"/>
      <c r="H1322" s="7"/>
    </row>
    <row r="1323" spans="2:8" x14ac:dyDescent="0.25">
      <c r="B1323" s="4"/>
      <c r="C1323" s="4"/>
      <c r="D1323" s="6"/>
      <c r="H1323" s="7"/>
    </row>
    <row r="1324" spans="2:8" x14ac:dyDescent="0.25">
      <c r="B1324" s="4"/>
      <c r="C1324" s="4"/>
      <c r="D1324" s="6"/>
      <c r="H1324" s="7"/>
    </row>
    <row r="1325" spans="2:8" x14ac:dyDescent="0.25">
      <c r="B1325" s="4"/>
      <c r="C1325" s="4"/>
      <c r="D1325" s="6"/>
      <c r="H1325" s="7"/>
    </row>
    <row r="1326" spans="2:8" x14ac:dyDescent="0.25">
      <c r="B1326" s="4"/>
      <c r="C1326" s="4"/>
      <c r="D1326" s="6"/>
      <c r="H1326" s="7"/>
    </row>
    <row r="1327" spans="2:8" x14ac:dyDescent="0.25">
      <c r="B1327" s="4"/>
      <c r="C1327" s="4"/>
      <c r="D1327" s="6"/>
      <c r="H1327" s="7"/>
    </row>
    <row r="1328" spans="2:8" x14ac:dyDescent="0.25">
      <c r="B1328" s="4"/>
      <c r="C1328" s="4"/>
      <c r="D1328" s="6"/>
      <c r="H1328" s="7"/>
    </row>
    <row r="1329" spans="2:8" x14ac:dyDescent="0.25">
      <c r="B1329" s="4"/>
      <c r="C1329" s="4"/>
      <c r="D1329" s="6"/>
      <c r="H1329" s="7"/>
    </row>
    <row r="1330" spans="2:8" x14ac:dyDescent="0.25">
      <c r="B1330" s="4"/>
      <c r="C1330" s="4"/>
      <c r="D1330" s="6"/>
      <c r="H1330" s="7"/>
    </row>
    <row r="1331" spans="2:8" x14ac:dyDescent="0.25">
      <c r="B1331" s="4"/>
      <c r="C1331" s="4"/>
      <c r="D1331" s="6"/>
      <c r="H1331" s="7"/>
    </row>
    <row r="1332" spans="2:8" x14ac:dyDescent="0.25">
      <c r="B1332" s="4"/>
      <c r="C1332" s="4"/>
      <c r="D1332" s="6"/>
      <c r="H1332" s="7"/>
    </row>
    <row r="1333" spans="2:8" x14ac:dyDescent="0.25">
      <c r="B1333" s="4"/>
      <c r="C1333" s="4"/>
      <c r="D1333" s="6"/>
      <c r="H1333" s="7"/>
    </row>
    <row r="1334" spans="2:8" x14ac:dyDescent="0.25">
      <c r="B1334" s="4"/>
      <c r="C1334" s="4"/>
      <c r="D1334" s="6"/>
      <c r="H1334" s="7"/>
    </row>
    <row r="1335" spans="2:8" x14ac:dyDescent="0.25">
      <c r="B1335" s="4"/>
      <c r="C1335" s="4"/>
      <c r="D1335" s="6"/>
      <c r="H1335" s="7"/>
    </row>
    <row r="1336" spans="2:8" x14ac:dyDescent="0.25">
      <c r="B1336" s="4"/>
      <c r="C1336" s="4"/>
      <c r="D1336" s="6"/>
      <c r="H1336" s="7"/>
    </row>
    <row r="1337" spans="2:8" x14ac:dyDescent="0.25">
      <c r="B1337" s="4"/>
      <c r="C1337" s="4"/>
      <c r="D1337" s="6"/>
      <c r="H1337" s="7"/>
    </row>
    <row r="1338" spans="2:8" x14ac:dyDescent="0.25">
      <c r="B1338" s="4"/>
      <c r="C1338" s="4"/>
      <c r="D1338" s="6"/>
      <c r="H1338" s="7"/>
    </row>
    <row r="1339" spans="2:8" x14ac:dyDescent="0.25">
      <c r="B1339" s="4"/>
      <c r="C1339" s="4"/>
      <c r="D1339" s="6"/>
      <c r="H1339" s="7"/>
    </row>
    <row r="1340" spans="2:8" x14ac:dyDescent="0.25">
      <c r="B1340" s="4"/>
      <c r="C1340" s="4"/>
      <c r="D1340" s="6"/>
      <c r="H1340" s="7"/>
    </row>
    <row r="1341" spans="2:8" x14ac:dyDescent="0.25">
      <c r="B1341" s="4"/>
      <c r="C1341" s="4"/>
      <c r="D1341" s="6"/>
      <c r="H1341" s="7"/>
    </row>
    <row r="1342" spans="2:8" x14ac:dyDescent="0.25">
      <c r="B1342" s="4"/>
      <c r="C1342" s="4"/>
      <c r="D1342" s="6"/>
      <c r="H1342" s="7"/>
    </row>
    <row r="1343" spans="2:8" x14ac:dyDescent="0.25">
      <c r="B1343" s="4"/>
      <c r="C1343" s="4"/>
      <c r="D1343" s="6"/>
      <c r="H1343" s="7"/>
    </row>
    <row r="1344" spans="2:8" x14ac:dyDescent="0.25">
      <c r="B1344" s="4"/>
      <c r="C1344" s="4"/>
      <c r="D1344" s="6"/>
      <c r="H1344" s="7"/>
    </row>
    <row r="1345" spans="2:8" x14ac:dyDescent="0.25">
      <c r="B1345" s="4"/>
      <c r="C1345" s="4"/>
      <c r="D1345" s="6"/>
      <c r="H1345" s="7"/>
    </row>
    <row r="1346" spans="2:8" x14ac:dyDescent="0.25">
      <c r="B1346" s="4"/>
      <c r="C1346" s="4"/>
      <c r="D1346" s="6"/>
      <c r="H1346" s="7"/>
    </row>
    <row r="1347" spans="2:8" x14ac:dyDescent="0.25">
      <c r="B1347" s="4"/>
      <c r="C1347" s="4"/>
      <c r="D1347" s="6"/>
      <c r="H1347" s="7"/>
    </row>
    <row r="1348" spans="2:8" x14ac:dyDescent="0.25">
      <c r="B1348" s="4"/>
      <c r="C1348" s="4"/>
      <c r="D1348" s="6"/>
      <c r="H1348" s="7"/>
    </row>
    <row r="1349" spans="2:8" x14ac:dyDescent="0.25">
      <c r="B1349" s="4"/>
      <c r="C1349" s="4"/>
      <c r="D1349" s="6"/>
      <c r="H1349" s="7"/>
    </row>
    <row r="1350" spans="2:8" x14ac:dyDescent="0.25">
      <c r="B1350" s="4"/>
      <c r="C1350" s="4"/>
      <c r="D1350" s="6"/>
      <c r="H1350" s="7"/>
    </row>
    <row r="1351" spans="2:8" x14ac:dyDescent="0.25">
      <c r="B1351" s="4"/>
      <c r="C1351" s="4"/>
      <c r="D1351" s="6"/>
      <c r="H1351" s="7"/>
    </row>
    <row r="1352" spans="2:8" x14ac:dyDescent="0.25">
      <c r="B1352" s="4"/>
      <c r="C1352" s="4"/>
      <c r="D1352" s="6"/>
      <c r="H1352" s="7"/>
    </row>
    <row r="1353" spans="2:8" x14ac:dyDescent="0.25">
      <c r="B1353" s="4"/>
      <c r="C1353" s="4"/>
      <c r="D1353" s="6"/>
      <c r="H1353" s="7"/>
    </row>
    <row r="1354" spans="2:8" x14ac:dyDescent="0.25">
      <c r="B1354" s="4"/>
      <c r="C1354" s="4"/>
      <c r="D1354" s="6"/>
      <c r="H1354" s="7"/>
    </row>
    <row r="1355" spans="2:8" x14ac:dyDescent="0.25">
      <c r="B1355" s="4"/>
      <c r="C1355" s="4"/>
      <c r="D1355" s="6"/>
      <c r="H1355" s="7"/>
    </row>
    <row r="1356" spans="2:8" x14ac:dyDescent="0.25">
      <c r="B1356" s="4"/>
      <c r="C1356" s="4"/>
      <c r="D1356" s="6"/>
      <c r="H1356" s="7"/>
    </row>
    <row r="1357" spans="2:8" x14ac:dyDescent="0.25">
      <c r="B1357" s="4"/>
      <c r="C1357" s="4"/>
      <c r="D1357" s="6"/>
      <c r="H1357" s="7"/>
    </row>
    <row r="1358" spans="2:8" x14ac:dyDescent="0.25">
      <c r="B1358" s="4"/>
      <c r="C1358" s="4"/>
      <c r="D1358" s="6"/>
      <c r="H1358" s="7"/>
    </row>
    <row r="1359" spans="2:8" x14ac:dyDescent="0.25">
      <c r="B1359" s="4"/>
      <c r="C1359" s="4"/>
      <c r="D1359" s="6"/>
      <c r="H1359" s="7"/>
    </row>
    <row r="1360" spans="2:8" x14ac:dyDescent="0.25">
      <c r="B1360" s="4"/>
      <c r="C1360" s="4"/>
      <c r="D1360" s="6"/>
      <c r="H1360" s="7"/>
    </row>
    <row r="1361" spans="2:8" x14ac:dyDescent="0.25">
      <c r="B1361" s="4"/>
      <c r="C1361" s="4"/>
      <c r="D1361" s="6"/>
      <c r="H1361" s="7"/>
    </row>
    <row r="1362" spans="2:8" x14ac:dyDescent="0.25">
      <c r="B1362" s="4"/>
      <c r="C1362" s="4"/>
      <c r="D1362" s="6"/>
      <c r="H1362" s="7"/>
    </row>
    <row r="1363" spans="2:8" x14ac:dyDescent="0.25">
      <c r="B1363" s="4"/>
      <c r="C1363" s="4"/>
      <c r="D1363" s="6"/>
      <c r="H1363" s="7"/>
    </row>
    <row r="1364" spans="2:8" x14ac:dyDescent="0.25">
      <c r="B1364" s="4"/>
      <c r="C1364" s="4"/>
      <c r="D1364" s="6"/>
      <c r="H1364" s="7"/>
    </row>
    <row r="1365" spans="2:8" x14ac:dyDescent="0.25">
      <c r="B1365" s="4"/>
      <c r="C1365" s="4"/>
      <c r="D1365" s="6"/>
      <c r="H1365" s="7"/>
    </row>
    <row r="1366" spans="2:8" x14ac:dyDescent="0.25">
      <c r="B1366" s="4"/>
      <c r="C1366" s="4"/>
      <c r="D1366" s="6"/>
      <c r="H1366" s="7"/>
    </row>
    <row r="1367" spans="2:8" x14ac:dyDescent="0.25">
      <c r="B1367" s="4"/>
      <c r="C1367" s="4"/>
      <c r="D1367" s="6"/>
      <c r="H1367" s="7"/>
    </row>
    <row r="1368" spans="2:8" x14ac:dyDescent="0.25">
      <c r="B1368" s="4"/>
      <c r="C1368" s="4"/>
      <c r="D1368" s="6"/>
      <c r="H1368" s="7"/>
    </row>
    <row r="1369" spans="2:8" x14ac:dyDescent="0.25">
      <c r="B1369" s="4"/>
      <c r="C1369" s="4"/>
      <c r="D1369" s="6"/>
      <c r="H1369" s="7"/>
    </row>
    <row r="1370" spans="2:8" x14ac:dyDescent="0.25">
      <c r="B1370" s="4"/>
      <c r="C1370" s="4"/>
      <c r="D1370" s="6"/>
      <c r="H1370" s="7"/>
    </row>
    <row r="1371" spans="2:8" x14ac:dyDescent="0.25">
      <c r="B1371" s="4"/>
      <c r="C1371" s="4"/>
      <c r="D1371" s="6"/>
      <c r="H1371" s="7"/>
    </row>
    <row r="1372" spans="2:8" x14ac:dyDescent="0.25">
      <c r="B1372" s="4"/>
      <c r="C1372" s="4"/>
      <c r="D1372" s="6"/>
      <c r="H1372" s="7"/>
    </row>
    <row r="1373" spans="2:8" x14ac:dyDescent="0.25">
      <c r="B1373" s="4"/>
      <c r="C1373" s="4"/>
      <c r="D1373" s="6"/>
      <c r="H1373" s="7"/>
    </row>
    <row r="1374" spans="2:8" x14ac:dyDescent="0.25">
      <c r="B1374" s="4"/>
      <c r="C1374" s="4"/>
      <c r="D1374" s="6"/>
      <c r="H1374" s="7"/>
    </row>
    <row r="1375" spans="2:8" x14ac:dyDescent="0.25">
      <c r="B1375" s="4"/>
      <c r="C1375" s="4"/>
      <c r="D1375" s="6"/>
      <c r="H1375" s="7"/>
    </row>
    <row r="1376" spans="2:8" x14ac:dyDescent="0.25">
      <c r="B1376" s="4"/>
      <c r="C1376" s="4"/>
      <c r="D1376" s="6"/>
      <c r="H1376" s="7"/>
    </row>
    <row r="1377" spans="2:8" x14ac:dyDescent="0.25">
      <c r="B1377" s="4"/>
      <c r="C1377" s="4"/>
      <c r="D1377" s="6"/>
      <c r="H1377" s="7"/>
    </row>
    <row r="1378" spans="2:8" x14ac:dyDescent="0.25">
      <c r="B1378" s="4"/>
      <c r="C1378" s="4"/>
      <c r="D1378" s="6"/>
      <c r="H1378" s="7"/>
    </row>
    <row r="1379" spans="2:8" x14ac:dyDescent="0.25">
      <c r="B1379" s="4"/>
      <c r="C1379" s="4"/>
      <c r="D1379" s="6"/>
      <c r="H1379" s="7"/>
    </row>
    <row r="1380" spans="2:8" x14ac:dyDescent="0.25">
      <c r="B1380" s="4"/>
      <c r="C1380" s="4"/>
      <c r="D1380" s="6"/>
      <c r="H1380" s="7"/>
    </row>
    <row r="1381" spans="2:8" x14ac:dyDescent="0.25">
      <c r="B1381" s="4"/>
      <c r="C1381" s="4"/>
      <c r="D1381" s="6"/>
      <c r="H1381" s="7"/>
    </row>
    <row r="1382" spans="2:8" x14ac:dyDescent="0.25">
      <c r="B1382" s="4"/>
      <c r="C1382" s="4"/>
      <c r="D1382" s="6"/>
      <c r="H1382" s="7"/>
    </row>
    <row r="1383" spans="2:8" x14ac:dyDescent="0.25">
      <c r="B1383" s="4"/>
      <c r="C1383" s="4"/>
      <c r="D1383" s="6"/>
      <c r="H1383" s="7"/>
    </row>
    <row r="1384" spans="2:8" x14ac:dyDescent="0.25">
      <c r="B1384" s="4"/>
      <c r="C1384" s="4"/>
      <c r="D1384" s="6"/>
      <c r="H1384" s="7"/>
    </row>
    <row r="1385" spans="2:8" x14ac:dyDescent="0.25">
      <c r="B1385" s="4"/>
      <c r="C1385" s="4"/>
      <c r="D1385" s="6"/>
      <c r="H1385" s="7"/>
    </row>
    <row r="1386" spans="2:8" x14ac:dyDescent="0.25">
      <c r="B1386" s="4"/>
      <c r="C1386" s="4"/>
      <c r="D1386" s="6"/>
      <c r="H1386" s="7"/>
    </row>
    <row r="1387" spans="2:8" x14ac:dyDescent="0.25">
      <c r="B1387" s="4"/>
      <c r="C1387" s="4"/>
      <c r="D1387" s="6"/>
      <c r="H1387" s="7"/>
    </row>
    <row r="1388" spans="2:8" x14ac:dyDescent="0.25">
      <c r="B1388" s="4"/>
      <c r="C1388" s="4"/>
      <c r="D1388" s="6"/>
      <c r="H1388" s="7"/>
    </row>
    <row r="1389" spans="2:8" x14ac:dyDescent="0.25">
      <c r="B1389" s="4"/>
      <c r="C1389" s="4"/>
      <c r="D1389" s="6"/>
      <c r="H1389" s="7"/>
    </row>
    <row r="1390" spans="2:8" x14ac:dyDescent="0.25">
      <c r="B1390" s="4"/>
      <c r="C1390" s="4"/>
      <c r="D1390" s="6"/>
      <c r="H1390" s="7"/>
    </row>
    <row r="1391" spans="2:8" x14ac:dyDescent="0.25">
      <c r="B1391" s="4"/>
      <c r="C1391" s="4"/>
      <c r="D1391" s="6"/>
      <c r="H1391" s="7"/>
    </row>
    <row r="1392" spans="2:8" x14ac:dyDescent="0.25">
      <c r="B1392" s="4"/>
      <c r="C1392" s="4"/>
      <c r="D1392" s="6"/>
      <c r="H1392" s="7"/>
    </row>
    <row r="1393" spans="2:8" x14ac:dyDescent="0.25">
      <c r="B1393" s="4"/>
      <c r="C1393" s="4"/>
      <c r="D1393" s="6"/>
      <c r="H1393" s="7"/>
    </row>
    <row r="1394" spans="2:8" x14ac:dyDescent="0.25">
      <c r="B1394" s="4"/>
      <c r="C1394" s="4"/>
      <c r="D1394" s="6"/>
      <c r="H1394" s="7"/>
    </row>
    <row r="1395" spans="2:8" x14ac:dyDescent="0.25">
      <c r="B1395" s="4"/>
      <c r="C1395" s="4"/>
      <c r="D1395" s="6"/>
      <c r="H1395" s="7"/>
    </row>
    <row r="1396" spans="2:8" x14ac:dyDescent="0.25">
      <c r="B1396" s="4"/>
      <c r="C1396" s="4"/>
      <c r="D1396" s="6"/>
      <c r="H1396" s="7"/>
    </row>
    <row r="1397" spans="2:8" x14ac:dyDescent="0.25">
      <c r="B1397" s="4"/>
      <c r="C1397" s="4"/>
      <c r="D1397" s="6"/>
      <c r="H1397" s="7"/>
    </row>
    <row r="1398" spans="2:8" x14ac:dyDescent="0.25">
      <c r="B1398" s="4"/>
      <c r="C1398" s="4"/>
      <c r="D1398" s="6"/>
      <c r="H1398" s="7"/>
    </row>
    <row r="1399" spans="2:8" x14ac:dyDescent="0.25">
      <c r="B1399" s="4"/>
      <c r="C1399" s="4"/>
      <c r="D1399" s="6"/>
      <c r="H1399" s="7"/>
    </row>
    <row r="1400" spans="2:8" x14ac:dyDescent="0.25">
      <c r="B1400" s="4"/>
      <c r="C1400" s="4"/>
      <c r="D1400" s="6"/>
      <c r="H1400" s="7"/>
    </row>
    <row r="1401" spans="2:8" x14ac:dyDescent="0.25">
      <c r="B1401" s="4"/>
      <c r="C1401" s="4"/>
      <c r="D1401" s="6"/>
      <c r="H1401" s="7"/>
    </row>
    <row r="1402" spans="2:8" x14ac:dyDescent="0.25">
      <c r="B1402" s="4"/>
      <c r="C1402" s="4"/>
      <c r="D1402" s="6"/>
      <c r="H1402" s="7"/>
    </row>
    <row r="1403" spans="2:8" x14ac:dyDescent="0.25">
      <c r="B1403" s="4"/>
      <c r="C1403" s="4"/>
      <c r="D1403" s="6"/>
      <c r="H1403" s="7"/>
    </row>
    <row r="1404" spans="2:8" x14ac:dyDescent="0.25">
      <c r="B1404" s="4"/>
      <c r="C1404" s="4"/>
      <c r="D1404" s="6"/>
      <c r="H1404" s="7"/>
    </row>
    <row r="1405" spans="2:8" x14ac:dyDescent="0.25">
      <c r="B1405" s="4"/>
      <c r="C1405" s="4"/>
      <c r="D1405" s="6"/>
      <c r="H1405" s="7"/>
    </row>
    <row r="1406" spans="2:8" x14ac:dyDescent="0.25">
      <c r="B1406" s="4"/>
      <c r="C1406" s="4"/>
      <c r="D1406" s="6"/>
      <c r="H1406" s="7"/>
    </row>
    <row r="1407" spans="2:8" x14ac:dyDescent="0.25">
      <c r="B1407" s="4"/>
      <c r="C1407" s="4"/>
      <c r="D1407" s="6"/>
      <c r="H1407" s="7"/>
    </row>
    <row r="1408" spans="2:8" x14ac:dyDescent="0.25">
      <c r="B1408" s="4"/>
      <c r="C1408" s="4"/>
      <c r="D1408" s="6"/>
      <c r="H1408" s="7"/>
    </row>
    <row r="1409" spans="2:8" x14ac:dyDescent="0.25">
      <c r="B1409" s="4"/>
      <c r="C1409" s="4"/>
      <c r="D1409" s="6"/>
      <c r="H1409" s="7"/>
    </row>
    <row r="1410" spans="2:8" x14ac:dyDescent="0.25">
      <c r="B1410" s="4"/>
      <c r="C1410" s="4"/>
      <c r="D1410" s="6"/>
      <c r="H1410" s="7"/>
    </row>
    <row r="1411" spans="2:8" x14ac:dyDescent="0.25">
      <c r="B1411" s="4"/>
      <c r="C1411" s="4"/>
      <c r="D1411" s="6"/>
      <c r="H1411" s="7"/>
    </row>
    <row r="1412" spans="2:8" x14ac:dyDescent="0.25">
      <c r="B1412" s="4"/>
      <c r="C1412" s="4"/>
      <c r="D1412" s="6"/>
      <c r="H1412" s="7"/>
    </row>
    <row r="1413" spans="2:8" x14ac:dyDescent="0.25">
      <c r="B1413" s="4"/>
      <c r="C1413" s="4"/>
      <c r="D1413" s="6"/>
      <c r="H1413" s="7"/>
    </row>
    <row r="1414" spans="2:8" x14ac:dyDescent="0.25">
      <c r="B1414" s="4"/>
      <c r="C1414" s="4"/>
      <c r="D1414" s="6"/>
      <c r="H1414" s="7"/>
    </row>
    <row r="1415" spans="2:8" x14ac:dyDescent="0.25">
      <c r="B1415" s="4"/>
      <c r="C1415" s="4"/>
      <c r="D1415" s="6"/>
      <c r="H1415" s="7"/>
    </row>
    <row r="1416" spans="2:8" x14ac:dyDescent="0.25">
      <c r="B1416" s="4"/>
      <c r="C1416" s="4"/>
      <c r="D1416" s="6"/>
      <c r="H1416" s="7"/>
    </row>
    <row r="1417" spans="2:8" x14ac:dyDescent="0.25">
      <c r="B1417" s="4"/>
      <c r="C1417" s="4"/>
      <c r="D1417" s="6"/>
      <c r="H1417" s="7"/>
    </row>
    <row r="1418" spans="2:8" x14ac:dyDescent="0.25">
      <c r="B1418" s="4"/>
      <c r="C1418" s="4"/>
      <c r="D1418" s="6"/>
      <c r="H1418" s="7"/>
    </row>
    <row r="1419" spans="2:8" x14ac:dyDescent="0.25">
      <c r="B1419" s="4"/>
      <c r="C1419" s="4"/>
      <c r="D1419" s="6"/>
      <c r="H1419" s="7"/>
    </row>
    <row r="1420" spans="2:8" x14ac:dyDescent="0.25">
      <c r="B1420" s="4"/>
      <c r="C1420" s="4"/>
      <c r="D1420" s="6"/>
      <c r="H1420" s="7"/>
    </row>
    <row r="1421" spans="2:8" x14ac:dyDescent="0.25">
      <c r="B1421" s="4"/>
      <c r="C1421" s="4"/>
      <c r="D1421" s="6"/>
      <c r="H1421" s="7"/>
    </row>
    <row r="1422" spans="2:8" x14ac:dyDescent="0.25">
      <c r="B1422" s="4"/>
      <c r="C1422" s="4"/>
      <c r="D1422" s="6"/>
      <c r="H1422" s="7"/>
    </row>
    <row r="1423" spans="2:8" x14ac:dyDescent="0.25">
      <c r="B1423" s="4"/>
      <c r="C1423" s="4"/>
      <c r="D1423" s="6"/>
      <c r="H1423" s="7"/>
    </row>
    <row r="1424" spans="2:8" x14ac:dyDescent="0.25">
      <c r="B1424" s="4"/>
      <c r="C1424" s="4"/>
      <c r="D1424" s="6"/>
      <c r="H1424" s="7"/>
    </row>
    <row r="1425" spans="2:8" x14ac:dyDescent="0.25">
      <c r="B1425" s="4"/>
      <c r="C1425" s="4"/>
      <c r="D1425" s="6"/>
      <c r="H1425" s="7"/>
    </row>
    <row r="1426" spans="2:8" x14ac:dyDescent="0.25">
      <c r="B1426" s="4"/>
      <c r="C1426" s="4"/>
      <c r="D1426" s="6"/>
      <c r="H1426" s="7"/>
    </row>
    <row r="1427" spans="2:8" x14ac:dyDescent="0.25">
      <c r="B1427" s="4"/>
      <c r="C1427" s="4"/>
      <c r="D1427" s="6"/>
      <c r="H1427" s="7"/>
    </row>
    <row r="1428" spans="2:8" x14ac:dyDescent="0.25">
      <c r="B1428" s="4"/>
      <c r="C1428" s="4"/>
      <c r="D1428" s="6"/>
      <c r="H1428" s="7"/>
    </row>
    <row r="1429" spans="2:8" x14ac:dyDescent="0.25">
      <c r="B1429" s="4"/>
      <c r="C1429" s="4"/>
      <c r="D1429" s="6"/>
      <c r="H1429" s="7"/>
    </row>
    <row r="1430" spans="2:8" x14ac:dyDescent="0.25">
      <c r="B1430" s="4"/>
      <c r="C1430" s="4"/>
      <c r="D1430" s="6"/>
      <c r="H1430" s="7"/>
    </row>
    <row r="1431" spans="2:8" x14ac:dyDescent="0.25">
      <c r="B1431" s="4"/>
      <c r="C1431" s="4"/>
      <c r="D1431" s="6"/>
      <c r="H1431" s="7"/>
    </row>
    <row r="1432" spans="2:8" x14ac:dyDescent="0.25">
      <c r="B1432" s="4"/>
      <c r="C1432" s="4"/>
      <c r="D1432" s="6"/>
      <c r="H1432" s="7"/>
    </row>
    <row r="1433" spans="2:8" x14ac:dyDescent="0.25">
      <c r="B1433" s="4"/>
      <c r="C1433" s="4"/>
      <c r="D1433" s="6"/>
      <c r="H1433" s="7"/>
    </row>
    <row r="1434" spans="2:8" x14ac:dyDescent="0.25">
      <c r="B1434" s="4"/>
      <c r="C1434" s="4"/>
      <c r="D1434" s="6"/>
      <c r="H1434" s="7"/>
    </row>
    <row r="1435" spans="2:8" x14ac:dyDescent="0.25">
      <c r="B1435" s="4"/>
      <c r="C1435" s="4"/>
      <c r="D1435" s="6"/>
      <c r="H1435" s="7"/>
    </row>
    <row r="1436" spans="2:8" x14ac:dyDescent="0.25">
      <c r="B1436" s="4"/>
      <c r="C1436" s="4"/>
      <c r="D1436" s="6"/>
      <c r="H1436" s="7"/>
    </row>
    <row r="1437" spans="2:8" x14ac:dyDescent="0.25">
      <c r="B1437" s="4"/>
      <c r="C1437" s="4"/>
      <c r="D1437" s="6"/>
      <c r="H1437" s="7"/>
    </row>
    <row r="1438" spans="2:8" x14ac:dyDescent="0.25">
      <c r="B1438" s="4"/>
      <c r="C1438" s="4"/>
      <c r="D1438" s="6"/>
      <c r="H1438" s="7"/>
    </row>
    <row r="1439" spans="2:8" x14ac:dyDescent="0.25">
      <c r="B1439" s="4"/>
      <c r="C1439" s="4"/>
      <c r="D1439" s="6"/>
      <c r="H1439" s="7"/>
    </row>
    <row r="1440" spans="2:8" x14ac:dyDescent="0.25">
      <c r="B1440" s="4"/>
      <c r="C1440" s="4"/>
      <c r="D1440" s="6"/>
      <c r="H1440" s="7"/>
    </row>
    <row r="1441" spans="2:8" x14ac:dyDescent="0.25">
      <c r="B1441" s="4"/>
      <c r="C1441" s="4"/>
      <c r="D1441" s="6"/>
      <c r="H1441" s="7"/>
    </row>
    <row r="1442" spans="2:8" x14ac:dyDescent="0.25">
      <c r="B1442" s="4"/>
      <c r="C1442" s="4"/>
      <c r="D1442" s="6"/>
      <c r="H1442" s="7"/>
    </row>
    <row r="1443" spans="2:8" x14ac:dyDescent="0.25">
      <c r="B1443" s="4"/>
      <c r="C1443" s="4"/>
      <c r="D1443" s="6"/>
      <c r="H1443" s="7"/>
    </row>
    <row r="1444" spans="2:8" x14ac:dyDescent="0.25">
      <c r="B1444" s="4"/>
      <c r="C1444" s="4"/>
      <c r="D1444" s="6"/>
      <c r="H1444" s="7"/>
    </row>
    <row r="1445" spans="2:8" x14ac:dyDescent="0.25">
      <c r="B1445" s="4"/>
      <c r="C1445" s="4"/>
      <c r="D1445" s="6"/>
      <c r="H1445" s="7"/>
    </row>
    <row r="1446" spans="2:8" x14ac:dyDescent="0.25">
      <c r="B1446" s="4"/>
      <c r="C1446" s="4"/>
      <c r="D1446" s="6"/>
      <c r="H1446" s="7"/>
    </row>
    <row r="1447" spans="2:8" x14ac:dyDescent="0.25">
      <c r="B1447" s="4"/>
      <c r="C1447" s="4"/>
      <c r="D1447" s="6"/>
      <c r="H1447" s="7"/>
    </row>
    <row r="1448" spans="2:8" x14ac:dyDescent="0.25">
      <c r="B1448" s="4"/>
      <c r="C1448" s="4"/>
      <c r="D1448" s="6"/>
      <c r="H1448" s="7"/>
    </row>
    <row r="1449" spans="2:8" x14ac:dyDescent="0.25">
      <c r="B1449" s="4"/>
      <c r="C1449" s="4"/>
      <c r="D1449" s="6"/>
      <c r="H1449" s="7"/>
    </row>
    <row r="1450" spans="2:8" x14ac:dyDescent="0.25">
      <c r="B1450" s="4"/>
      <c r="C1450" s="4"/>
      <c r="D1450" s="6"/>
      <c r="H1450" s="7"/>
    </row>
    <row r="1451" spans="2:8" x14ac:dyDescent="0.25">
      <c r="B1451" s="4"/>
      <c r="C1451" s="4"/>
      <c r="D1451" s="6"/>
      <c r="H1451" s="7"/>
    </row>
    <row r="1452" spans="2:8" x14ac:dyDescent="0.25">
      <c r="B1452" s="4"/>
      <c r="C1452" s="4"/>
      <c r="D1452" s="6"/>
      <c r="H1452" s="7"/>
    </row>
    <row r="1453" spans="2:8" x14ac:dyDescent="0.25">
      <c r="B1453" s="4"/>
      <c r="C1453" s="4"/>
      <c r="D1453" s="6"/>
      <c r="H1453" s="7"/>
    </row>
    <row r="1454" spans="2:8" x14ac:dyDescent="0.25">
      <c r="B1454" s="4"/>
      <c r="C1454" s="4"/>
      <c r="D1454" s="6"/>
      <c r="H1454" s="7"/>
    </row>
    <row r="1455" spans="2:8" x14ac:dyDescent="0.25">
      <c r="B1455" s="4"/>
      <c r="C1455" s="4"/>
      <c r="D1455" s="6"/>
      <c r="H1455" s="7"/>
    </row>
    <row r="1456" spans="2:8" x14ac:dyDescent="0.25">
      <c r="B1456" s="4"/>
      <c r="C1456" s="4"/>
      <c r="D1456" s="6"/>
      <c r="H1456" s="7"/>
    </row>
    <row r="1457" spans="2:8" x14ac:dyDescent="0.25">
      <c r="B1457" s="4"/>
      <c r="C1457" s="4"/>
      <c r="D1457" s="6"/>
      <c r="H1457" s="7"/>
    </row>
    <row r="1458" spans="2:8" x14ac:dyDescent="0.25">
      <c r="B1458" s="4"/>
      <c r="C1458" s="4"/>
      <c r="D1458" s="6"/>
      <c r="H1458" s="7"/>
    </row>
    <row r="1459" spans="2:8" x14ac:dyDescent="0.25">
      <c r="B1459" s="4"/>
      <c r="C1459" s="4"/>
      <c r="D1459" s="6"/>
      <c r="H1459" s="7"/>
    </row>
    <row r="1460" spans="2:8" x14ac:dyDescent="0.25">
      <c r="B1460" s="4"/>
      <c r="C1460" s="4"/>
      <c r="D1460" s="6"/>
      <c r="H1460" s="7"/>
    </row>
    <row r="1461" spans="2:8" x14ac:dyDescent="0.25">
      <c r="B1461" s="4"/>
      <c r="C1461" s="4"/>
      <c r="D1461" s="6"/>
      <c r="H1461" s="7"/>
    </row>
    <row r="1462" spans="2:8" x14ac:dyDescent="0.25">
      <c r="B1462" s="4"/>
      <c r="C1462" s="4"/>
      <c r="D1462" s="6"/>
      <c r="H1462" s="7"/>
    </row>
    <row r="1463" spans="2:8" x14ac:dyDescent="0.25">
      <c r="B1463" s="4"/>
      <c r="C1463" s="4"/>
      <c r="D1463" s="6"/>
      <c r="H1463" s="7"/>
    </row>
    <row r="1464" spans="2:8" x14ac:dyDescent="0.25">
      <c r="B1464" s="4"/>
      <c r="C1464" s="4"/>
      <c r="D1464" s="6"/>
      <c r="H1464" s="7"/>
    </row>
    <row r="1465" spans="2:8" x14ac:dyDescent="0.25">
      <c r="B1465" s="4"/>
      <c r="C1465" s="4"/>
      <c r="D1465" s="6"/>
      <c r="H1465" s="7"/>
    </row>
    <row r="1466" spans="2:8" x14ac:dyDescent="0.25">
      <c r="B1466" s="4"/>
      <c r="C1466" s="4"/>
      <c r="D1466" s="6"/>
      <c r="H1466" s="7"/>
    </row>
    <row r="1467" spans="2:8" x14ac:dyDescent="0.25">
      <c r="B1467" s="4"/>
      <c r="C1467" s="4"/>
      <c r="D1467" s="6"/>
      <c r="H1467" s="7"/>
    </row>
    <row r="1468" spans="2:8" x14ac:dyDescent="0.25">
      <c r="B1468" s="4"/>
      <c r="C1468" s="4"/>
      <c r="D1468" s="6"/>
      <c r="H1468" s="7"/>
    </row>
    <row r="1469" spans="2:8" x14ac:dyDescent="0.25">
      <c r="B1469" s="4"/>
      <c r="C1469" s="4"/>
      <c r="D1469" s="6"/>
      <c r="H1469" s="7"/>
    </row>
    <row r="1470" spans="2:8" x14ac:dyDescent="0.25">
      <c r="B1470" s="4"/>
      <c r="C1470" s="4"/>
      <c r="D1470" s="6"/>
      <c r="H1470" s="7"/>
    </row>
    <row r="1471" spans="2:8" x14ac:dyDescent="0.25">
      <c r="B1471" s="4"/>
      <c r="C1471" s="4"/>
      <c r="D1471" s="6"/>
      <c r="H1471" s="7"/>
    </row>
    <row r="1472" spans="2:8" x14ac:dyDescent="0.25">
      <c r="B1472" s="4"/>
      <c r="C1472" s="4"/>
      <c r="D1472" s="6"/>
      <c r="H1472" s="7"/>
    </row>
    <row r="1473" spans="2:8" x14ac:dyDescent="0.25">
      <c r="B1473" s="4"/>
      <c r="C1473" s="4"/>
      <c r="D1473" s="6"/>
      <c r="H1473" s="7"/>
    </row>
    <row r="1474" spans="2:8" x14ac:dyDescent="0.25">
      <c r="B1474" s="4"/>
      <c r="C1474" s="4"/>
      <c r="D1474" s="6"/>
      <c r="H1474" s="7"/>
    </row>
    <row r="1475" spans="2:8" x14ac:dyDescent="0.25">
      <c r="B1475" s="4"/>
      <c r="C1475" s="4"/>
      <c r="D1475" s="6"/>
      <c r="H1475" s="7"/>
    </row>
    <row r="1476" spans="2:8" x14ac:dyDescent="0.25">
      <c r="B1476" s="4"/>
      <c r="C1476" s="4"/>
      <c r="D1476" s="6"/>
      <c r="H1476" s="7"/>
    </row>
    <row r="1477" spans="2:8" x14ac:dyDescent="0.25">
      <c r="B1477" s="4"/>
      <c r="C1477" s="4"/>
      <c r="D1477" s="6"/>
      <c r="H1477" s="7"/>
    </row>
    <row r="1478" spans="2:8" x14ac:dyDescent="0.25">
      <c r="B1478" s="4"/>
      <c r="C1478" s="4"/>
      <c r="D1478" s="6"/>
      <c r="H1478" s="7"/>
    </row>
    <row r="1479" spans="2:8" x14ac:dyDescent="0.25">
      <c r="B1479" s="4"/>
      <c r="C1479" s="4"/>
      <c r="D1479" s="6"/>
      <c r="H1479" s="7"/>
    </row>
    <row r="1480" spans="2:8" x14ac:dyDescent="0.25">
      <c r="B1480" s="4"/>
      <c r="C1480" s="4"/>
      <c r="D1480" s="6"/>
      <c r="H1480" s="7"/>
    </row>
    <row r="1481" spans="2:8" x14ac:dyDescent="0.25">
      <c r="B1481" s="4"/>
      <c r="C1481" s="4"/>
      <c r="D1481" s="6"/>
      <c r="H1481" s="7"/>
    </row>
    <row r="1482" spans="2:8" x14ac:dyDescent="0.25">
      <c r="B1482" s="4"/>
      <c r="C1482" s="4"/>
      <c r="D1482" s="6"/>
      <c r="H1482" s="7"/>
    </row>
    <row r="1483" spans="2:8" x14ac:dyDescent="0.25">
      <c r="B1483" s="4"/>
      <c r="C1483" s="4"/>
      <c r="D1483" s="6"/>
      <c r="H1483" s="7"/>
    </row>
    <row r="1484" spans="2:8" x14ac:dyDescent="0.25">
      <c r="B1484" s="4"/>
      <c r="C1484" s="4"/>
      <c r="D1484" s="6"/>
      <c r="H1484" s="7"/>
    </row>
    <row r="1485" spans="2:8" x14ac:dyDescent="0.25">
      <c r="B1485" s="4"/>
      <c r="C1485" s="4"/>
      <c r="D1485" s="6"/>
      <c r="H1485" s="7"/>
    </row>
    <row r="1486" spans="2:8" x14ac:dyDescent="0.25">
      <c r="B1486" s="4"/>
      <c r="C1486" s="4"/>
      <c r="D1486" s="6"/>
      <c r="H1486" s="7"/>
    </row>
    <row r="1487" spans="2:8" x14ac:dyDescent="0.25">
      <c r="B1487" s="4"/>
      <c r="C1487" s="4"/>
      <c r="D1487" s="6"/>
      <c r="H1487" s="7"/>
    </row>
    <row r="1488" spans="2:8" x14ac:dyDescent="0.25">
      <c r="B1488" s="4"/>
      <c r="C1488" s="4"/>
      <c r="D1488" s="6"/>
      <c r="H1488" s="7"/>
    </row>
    <row r="1489" spans="2:8" x14ac:dyDescent="0.25">
      <c r="B1489" s="4"/>
      <c r="C1489" s="4"/>
      <c r="D1489" s="6"/>
      <c r="H1489" s="7"/>
    </row>
    <row r="1490" spans="2:8" x14ac:dyDescent="0.25">
      <c r="B1490" s="4"/>
      <c r="C1490" s="4"/>
      <c r="D1490" s="6"/>
      <c r="H1490" s="7"/>
    </row>
    <row r="1491" spans="2:8" x14ac:dyDescent="0.25">
      <c r="B1491" s="4"/>
      <c r="C1491" s="4"/>
      <c r="D1491" s="6"/>
      <c r="H1491" s="7"/>
    </row>
    <row r="1492" spans="2:8" x14ac:dyDescent="0.25">
      <c r="B1492" s="4"/>
      <c r="C1492" s="4"/>
      <c r="D1492" s="6"/>
      <c r="H1492" s="7"/>
    </row>
    <row r="1493" spans="2:8" x14ac:dyDescent="0.25">
      <c r="B1493" s="4"/>
      <c r="C1493" s="4"/>
      <c r="D1493" s="6"/>
      <c r="H1493" s="7"/>
    </row>
    <row r="1494" spans="2:8" x14ac:dyDescent="0.25">
      <c r="B1494" s="4"/>
      <c r="C1494" s="4"/>
      <c r="D1494" s="6"/>
      <c r="H1494" s="7"/>
    </row>
    <row r="1495" spans="2:8" x14ac:dyDescent="0.25">
      <c r="B1495" s="4"/>
      <c r="C1495" s="4"/>
      <c r="D1495" s="6"/>
      <c r="H1495" s="7"/>
    </row>
    <row r="1496" spans="2:8" x14ac:dyDescent="0.25">
      <c r="B1496" s="4"/>
      <c r="C1496" s="4"/>
      <c r="D1496" s="6"/>
      <c r="H1496" s="7"/>
    </row>
    <row r="1497" spans="2:8" x14ac:dyDescent="0.25">
      <c r="B1497" s="4"/>
      <c r="C1497" s="4"/>
      <c r="D1497" s="6"/>
      <c r="H1497" s="7"/>
    </row>
    <row r="1498" spans="2:8" x14ac:dyDescent="0.25">
      <c r="B1498" s="4"/>
      <c r="C1498" s="4"/>
      <c r="D1498" s="6"/>
      <c r="H1498" s="7"/>
    </row>
    <row r="1499" spans="2:8" x14ac:dyDescent="0.25">
      <c r="B1499" s="4"/>
      <c r="C1499" s="4"/>
      <c r="D1499" s="6"/>
      <c r="H1499" s="7"/>
    </row>
    <row r="1500" spans="2:8" x14ac:dyDescent="0.25">
      <c r="B1500" s="4"/>
      <c r="C1500" s="4"/>
      <c r="D1500" s="6"/>
      <c r="H1500" s="7"/>
    </row>
  </sheetData>
  <conditionalFormatting sqref="E1:E1048576">
    <cfRule type="containsText" dxfId="4" priority="2" operator="containsText" text="VTT">
      <formula>NOT(ISERROR(SEARCH("VTT",E1)))</formula>
    </cfRule>
  </conditionalFormatting>
  <conditionalFormatting sqref="H1:H1048576">
    <cfRule type="colorScale" priority="1">
      <colorScale>
        <cfvo type="min"/>
        <cfvo type="max"/>
        <color rgb="FF417EB0"/>
        <color theme="0"/>
      </colorScale>
    </cfRule>
  </conditionalFormatting>
  <conditionalFormatting sqref="I1:I1048576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{E689B746-CE4F-416B-B7A4-C41A9D5A0E21}</x14:id>
        </ext>
      </extLst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89B746-CE4F-416B-B7A4-C41A9D5A0E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I1:I1048576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623C-2D1F-410E-949B-78E140052EF2}">
  <dimension ref="A1:H379"/>
  <sheetViews>
    <sheetView workbookViewId="0">
      <selection activeCell="C9" sqref="C9"/>
    </sheetView>
  </sheetViews>
  <sheetFormatPr baseColWidth="10" defaultRowHeight="12.5" x14ac:dyDescent="0.25"/>
  <cols>
    <col min="2" max="2" width="15.36328125" customWidth="1"/>
    <col min="3" max="3" width="12.36328125" customWidth="1"/>
    <col min="4" max="4" width="11.54296875" customWidth="1"/>
    <col min="7" max="7" width="22.36328125" customWidth="1"/>
  </cols>
  <sheetData>
    <row r="1" spans="1:8" x14ac:dyDescent="0.25">
      <c r="A1" t="s">
        <v>8</v>
      </c>
      <c r="B1" t="s">
        <v>7</v>
      </c>
      <c r="C1" t="s">
        <v>40</v>
      </c>
      <c r="D1" t="s">
        <v>3</v>
      </c>
      <c r="E1" t="s">
        <v>57</v>
      </c>
      <c r="F1" t="s">
        <v>58</v>
      </c>
      <c r="G1" t="s">
        <v>5</v>
      </c>
      <c r="H1" t="s">
        <v>59</v>
      </c>
    </row>
    <row r="2" spans="1:8" x14ac:dyDescent="0.25">
      <c r="A2">
        <v>5</v>
      </c>
      <c r="B2" s="4">
        <v>45192</v>
      </c>
      <c r="C2">
        <v>4</v>
      </c>
      <c r="D2">
        <v>3</v>
      </c>
      <c r="E2" t="s">
        <v>19</v>
      </c>
      <c r="F2">
        <v>1</v>
      </c>
      <c r="G2" s="11">
        <v>7700</v>
      </c>
      <c r="H2">
        <v>7.0000000000000007E-2</v>
      </c>
    </row>
    <row r="3" spans="1:8" x14ac:dyDescent="0.25">
      <c r="A3">
        <v>7</v>
      </c>
      <c r="B3" s="4">
        <v>45128</v>
      </c>
      <c r="C3">
        <v>2</v>
      </c>
      <c r="D3">
        <v>11</v>
      </c>
      <c r="E3" t="s">
        <v>24</v>
      </c>
      <c r="F3">
        <v>1</v>
      </c>
      <c r="G3" s="11">
        <v>2700</v>
      </c>
      <c r="H3">
        <v>0.09</v>
      </c>
    </row>
    <row r="4" spans="1:8" x14ac:dyDescent="0.25">
      <c r="A4">
        <v>14</v>
      </c>
      <c r="B4" s="4">
        <v>44945</v>
      </c>
      <c r="C4">
        <v>3</v>
      </c>
      <c r="D4">
        <v>16</v>
      </c>
      <c r="E4" t="s">
        <v>35</v>
      </c>
      <c r="F4">
        <v>1</v>
      </c>
      <c r="G4" s="11">
        <v>990</v>
      </c>
      <c r="H4">
        <v>0.1</v>
      </c>
    </row>
    <row r="5" spans="1:8" x14ac:dyDescent="0.25">
      <c r="A5">
        <v>17</v>
      </c>
      <c r="B5" s="4">
        <v>45233</v>
      </c>
      <c r="C5">
        <v>4</v>
      </c>
      <c r="D5">
        <v>12</v>
      </c>
      <c r="E5" t="s">
        <v>25</v>
      </c>
      <c r="F5">
        <v>1</v>
      </c>
      <c r="G5" s="11">
        <v>2700</v>
      </c>
      <c r="H5">
        <v>0</v>
      </c>
    </row>
    <row r="6" spans="1:8" x14ac:dyDescent="0.25">
      <c r="A6">
        <v>21</v>
      </c>
      <c r="B6" s="4">
        <v>45268</v>
      </c>
      <c r="C6">
        <v>3</v>
      </c>
      <c r="D6">
        <v>12</v>
      </c>
      <c r="E6" t="s">
        <v>25</v>
      </c>
      <c r="F6">
        <v>1</v>
      </c>
      <c r="G6" s="11">
        <v>2700</v>
      </c>
      <c r="H6">
        <v>0.08</v>
      </c>
    </row>
    <row r="7" spans="1:8" x14ac:dyDescent="0.25">
      <c r="A7">
        <v>36</v>
      </c>
      <c r="B7" s="4">
        <v>45052</v>
      </c>
      <c r="C7">
        <v>5</v>
      </c>
      <c r="D7">
        <v>7</v>
      </c>
      <c r="E7" t="s">
        <v>33</v>
      </c>
      <c r="F7">
        <v>1</v>
      </c>
      <c r="G7" s="11">
        <v>3900</v>
      </c>
      <c r="H7">
        <v>7.0000000000000007E-2</v>
      </c>
    </row>
    <row r="8" spans="1:8" x14ac:dyDescent="0.25">
      <c r="A8">
        <v>37</v>
      </c>
      <c r="B8" s="4">
        <v>45236</v>
      </c>
      <c r="C8">
        <v>1</v>
      </c>
      <c r="D8">
        <v>3</v>
      </c>
      <c r="E8" t="s">
        <v>19</v>
      </c>
      <c r="F8">
        <v>1</v>
      </c>
      <c r="G8" s="11">
        <v>7700</v>
      </c>
      <c r="H8">
        <v>0.01</v>
      </c>
    </row>
    <row r="9" spans="1:8" x14ac:dyDescent="0.25">
      <c r="A9">
        <v>42</v>
      </c>
      <c r="B9" s="4">
        <v>45184</v>
      </c>
      <c r="C9">
        <v>4</v>
      </c>
      <c r="D9">
        <v>11</v>
      </c>
      <c r="E9" t="s">
        <v>24</v>
      </c>
      <c r="F9">
        <v>1</v>
      </c>
      <c r="G9" s="11">
        <v>2700</v>
      </c>
      <c r="H9">
        <v>0.1</v>
      </c>
    </row>
    <row r="10" spans="1:8" x14ac:dyDescent="0.25">
      <c r="A10">
        <v>66</v>
      </c>
      <c r="B10" s="4">
        <v>45101</v>
      </c>
      <c r="C10">
        <v>1</v>
      </c>
      <c r="D10">
        <v>10</v>
      </c>
      <c r="E10" t="s">
        <v>23</v>
      </c>
      <c r="F10">
        <v>1</v>
      </c>
      <c r="G10" s="11">
        <v>2700</v>
      </c>
      <c r="H10">
        <v>0.08</v>
      </c>
    </row>
    <row r="11" spans="1:8" x14ac:dyDescent="0.25">
      <c r="A11">
        <v>70</v>
      </c>
      <c r="B11" s="4">
        <v>45243</v>
      </c>
      <c r="C11">
        <v>2</v>
      </c>
      <c r="D11">
        <v>9</v>
      </c>
      <c r="E11" t="s">
        <v>22</v>
      </c>
      <c r="F11">
        <v>1</v>
      </c>
      <c r="G11" s="11">
        <v>2650</v>
      </c>
      <c r="H11">
        <v>0.03</v>
      </c>
    </row>
    <row r="12" spans="1:8" x14ac:dyDescent="0.25">
      <c r="A12">
        <v>71</v>
      </c>
      <c r="B12" s="4">
        <v>44987</v>
      </c>
      <c r="C12">
        <v>2</v>
      </c>
      <c r="D12">
        <v>2</v>
      </c>
      <c r="E12" t="s">
        <v>18</v>
      </c>
      <c r="F12">
        <v>1</v>
      </c>
      <c r="G12" s="11">
        <v>7800</v>
      </c>
      <c r="H12">
        <v>0</v>
      </c>
    </row>
    <row r="13" spans="1:8" x14ac:dyDescent="0.25">
      <c r="A13">
        <v>76</v>
      </c>
      <c r="B13" s="4">
        <v>45277</v>
      </c>
      <c r="C13">
        <v>4</v>
      </c>
      <c r="D13">
        <v>10</v>
      </c>
      <c r="E13" t="s">
        <v>23</v>
      </c>
      <c r="F13">
        <v>1</v>
      </c>
      <c r="G13" s="11">
        <v>2700</v>
      </c>
      <c r="H13">
        <v>0.06</v>
      </c>
    </row>
    <row r="14" spans="1:8" x14ac:dyDescent="0.25">
      <c r="A14">
        <v>77</v>
      </c>
      <c r="B14" s="4">
        <v>45210</v>
      </c>
      <c r="C14">
        <v>3</v>
      </c>
      <c r="D14">
        <v>8</v>
      </c>
      <c r="E14" t="s">
        <v>34</v>
      </c>
      <c r="F14">
        <v>1</v>
      </c>
      <c r="G14" s="11">
        <v>3900</v>
      </c>
      <c r="H14">
        <v>0.04</v>
      </c>
    </row>
    <row r="15" spans="1:8" x14ac:dyDescent="0.25">
      <c r="A15">
        <v>85</v>
      </c>
      <c r="B15" s="4">
        <v>45236</v>
      </c>
      <c r="C15">
        <v>4</v>
      </c>
      <c r="D15">
        <v>6</v>
      </c>
      <c r="E15" t="s">
        <v>32</v>
      </c>
      <c r="F15">
        <v>1</v>
      </c>
      <c r="G15" s="11">
        <v>3900</v>
      </c>
      <c r="H15">
        <v>0.01</v>
      </c>
    </row>
    <row r="16" spans="1:8" x14ac:dyDescent="0.25">
      <c r="A16">
        <v>90</v>
      </c>
      <c r="B16" s="4">
        <v>45140</v>
      </c>
      <c r="C16">
        <v>1</v>
      </c>
      <c r="D16">
        <v>6</v>
      </c>
      <c r="E16" t="s">
        <v>32</v>
      </c>
      <c r="F16">
        <v>1</v>
      </c>
      <c r="G16" s="11">
        <v>3900</v>
      </c>
      <c r="H16">
        <v>0.1</v>
      </c>
    </row>
    <row r="17" spans="1:8" x14ac:dyDescent="0.25">
      <c r="A17">
        <v>92</v>
      </c>
      <c r="B17" s="4">
        <v>45104</v>
      </c>
      <c r="C17">
        <v>5</v>
      </c>
      <c r="D17">
        <v>7</v>
      </c>
      <c r="E17" t="s">
        <v>33</v>
      </c>
      <c r="F17">
        <v>1</v>
      </c>
      <c r="G17" s="11">
        <v>3900</v>
      </c>
      <c r="H17">
        <v>0.1</v>
      </c>
    </row>
    <row r="18" spans="1:8" x14ac:dyDescent="0.25">
      <c r="A18">
        <v>93</v>
      </c>
      <c r="B18" s="4">
        <v>44931</v>
      </c>
      <c r="C18">
        <v>5</v>
      </c>
      <c r="D18">
        <v>12</v>
      </c>
      <c r="E18" t="s">
        <v>25</v>
      </c>
      <c r="F18">
        <v>1</v>
      </c>
      <c r="G18" s="11">
        <v>2700</v>
      </c>
      <c r="H18">
        <v>0.02</v>
      </c>
    </row>
    <row r="19" spans="1:8" x14ac:dyDescent="0.25">
      <c r="A19">
        <v>102</v>
      </c>
      <c r="B19" s="4">
        <v>45137</v>
      </c>
      <c r="C19">
        <v>4</v>
      </c>
      <c r="D19">
        <v>2</v>
      </c>
      <c r="E19" t="s">
        <v>18</v>
      </c>
      <c r="F19">
        <v>1</v>
      </c>
      <c r="G19" s="11">
        <v>7800</v>
      </c>
      <c r="H19">
        <v>0</v>
      </c>
    </row>
    <row r="20" spans="1:8" x14ac:dyDescent="0.25">
      <c r="A20">
        <v>111</v>
      </c>
      <c r="B20" s="4">
        <v>45193</v>
      </c>
      <c r="C20">
        <v>6</v>
      </c>
      <c r="D20">
        <v>9</v>
      </c>
      <c r="E20" t="s">
        <v>22</v>
      </c>
      <c r="F20">
        <v>1</v>
      </c>
      <c r="G20" s="11">
        <v>2650</v>
      </c>
      <c r="H20">
        <v>0.09</v>
      </c>
    </row>
    <row r="21" spans="1:8" x14ac:dyDescent="0.25">
      <c r="A21">
        <v>112</v>
      </c>
      <c r="B21" s="4">
        <v>45228</v>
      </c>
      <c r="C21">
        <v>2</v>
      </c>
      <c r="D21">
        <v>2</v>
      </c>
      <c r="E21" t="s">
        <v>18</v>
      </c>
      <c r="F21">
        <v>1</v>
      </c>
      <c r="G21" s="11">
        <v>7800</v>
      </c>
      <c r="H21">
        <v>0.09</v>
      </c>
    </row>
    <row r="22" spans="1:8" x14ac:dyDescent="0.25">
      <c r="A22">
        <v>114</v>
      </c>
      <c r="B22" s="4">
        <v>45108</v>
      </c>
      <c r="C22">
        <v>1</v>
      </c>
      <c r="D22">
        <v>16</v>
      </c>
      <c r="E22" t="s">
        <v>35</v>
      </c>
      <c r="F22">
        <v>1</v>
      </c>
      <c r="G22" s="11">
        <v>990</v>
      </c>
      <c r="H22">
        <v>0.02</v>
      </c>
    </row>
    <row r="23" spans="1:8" x14ac:dyDescent="0.25">
      <c r="A23">
        <v>122</v>
      </c>
      <c r="B23" s="4">
        <v>45034</v>
      </c>
      <c r="C23">
        <v>4</v>
      </c>
      <c r="D23">
        <v>9</v>
      </c>
      <c r="E23" t="s">
        <v>22</v>
      </c>
      <c r="F23">
        <v>1</v>
      </c>
      <c r="G23" s="11">
        <v>2650</v>
      </c>
      <c r="H23">
        <v>0.02</v>
      </c>
    </row>
    <row r="24" spans="1:8" x14ac:dyDescent="0.25">
      <c r="A24">
        <v>131</v>
      </c>
      <c r="B24" s="4">
        <v>45192</v>
      </c>
      <c r="C24">
        <v>1</v>
      </c>
      <c r="D24">
        <v>13</v>
      </c>
      <c r="E24" t="s">
        <v>26</v>
      </c>
      <c r="F24">
        <v>1</v>
      </c>
      <c r="G24" s="11">
        <v>2700</v>
      </c>
      <c r="H24">
        <v>0.02</v>
      </c>
    </row>
    <row r="25" spans="1:8" x14ac:dyDescent="0.25">
      <c r="A25">
        <v>136</v>
      </c>
      <c r="B25" s="4">
        <v>45128</v>
      </c>
      <c r="C25">
        <v>1</v>
      </c>
      <c r="D25">
        <v>11</v>
      </c>
      <c r="E25" t="s">
        <v>24</v>
      </c>
      <c r="F25">
        <v>1</v>
      </c>
      <c r="G25" s="11">
        <v>2700</v>
      </c>
      <c r="H25">
        <v>0.08</v>
      </c>
    </row>
    <row r="26" spans="1:8" x14ac:dyDescent="0.25">
      <c r="A26">
        <v>143</v>
      </c>
      <c r="B26" s="4">
        <v>45248</v>
      </c>
      <c r="C26">
        <v>4</v>
      </c>
      <c r="D26">
        <v>16</v>
      </c>
      <c r="E26" t="s">
        <v>35</v>
      </c>
      <c r="F26">
        <v>1</v>
      </c>
      <c r="G26" s="11">
        <v>990</v>
      </c>
      <c r="H26">
        <v>7.0000000000000007E-2</v>
      </c>
    </row>
    <row r="27" spans="1:8" x14ac:dyDescent="0.25">
      <c r="A27">
        <v>148</v>
      </c>
      <c r="B27" s="4">
        <v>44965</v>
      </c>
      <c r="C27">
        <v>4</v>
      </c>
      <c r="D27">
        <v>5</v>
      </c>
      <c r="E27" t="s">
        <v>31</v>
      </c>
      <c r="F27">
        <v>1</v>
      </c>
      <c r="G27" s="11">
        <v>3900</v>
      </c>
      <c r="H27">
        <v>0.1</v>
      </c>
    </row>
    <row r="28" spans="1:8" x14ac:dyDescent="0.25">
      <c r="A28">
        <v>155</v>
      </c>
      <c r="B28" s="4">
        <v>45207</v>
      </c>
      <c r="C28">
        <v>4</v>
      </c>
      <c r="D28">
        <v>5</v>
      </c>
      <c r="E28" t="s">
        <v>31</v>
      </c>
      <c r="F28">
        <v>1</v>
      </c>
      <c r="G28" s="11">
        <v>3900</v>
      </c>
      <c r="H28">
        <v>0.05</v>
      </c>
    </row>
    <row r="29" spans="1:8" x14ac:dyDescent="0.25">
      <c r="A29">
        <v>157</v>
      </c>
      <c r="B29" s="4">
        <v>44991</v>
      </c>
      <c r="C29">
        <v>1</v>
      </c>
      <c r="D29">
        <v>1</v>
      </c>
      <c r="E29" t="s">
        <v>11</v>
      </c>
      <c r="F29">
        <v>1</v>
      </c>
      <c r="G29" s="11">
        <v>7500</v>
      </c>
      <c r="H29">
        <v>0.08</v>
      </c>
    </row>
    <row r="30" spans="1:8" x14ac:dyDescent="0.25">
      <c r="A30">
        <v>162</v>
      </c>
      <c r="B30" s="4">
        <v>45210</v>
      </c>
      <c r="C30">
        <v>3</v>
      </c>
      <c r="D30">
        <v>17</v>
      </c>
      <c r="E30" t="s">
        <v>36</v>
      </c>
      <c r="F30">
        <v>1</v>
      </c>
      <c r="G30" s="11">
        <v>990</v>
      </c>
      <c r="H30">
        <v>0.1</v>
      </c>
    </row>
    <row r="31" spans="1:8" x14ac:dyDescent="0.25">
      <c r="A31">
        <v>167</v>
      </c>
      <c r="B31" s="4">
        <v>45137</v>
      </c>
      <c r="C31">
        <v>4</v>
      </c>
      <c r="D31">
        <v>6</v>
      </c>
      <c r="E31" t="s">
        <v>32</v>
      </c>
      <c r="F31">
        <v>1</v>
      </c>
      <c r="G31" s="11">
        <v>3900</v>
      </c>
      <c r="H31">
        <v>0.08</v>
      </c>
    </row>
    <row r="32" spans="1:8" x14ac:dyDescent="0.25">
      <c r="A32">
        <v>169</v>
      </c>
      <c r="B32" s="4">
        <v>45256</v>
      </c>
      <c r="C32">
        <v>4</v>
      </c>
      <c r="D32">
        <v>4</v>
      </c>
      <c r="E32" t="s">
        <v>30</v>
      </c>
      <c r="F32">
        <v>1</v>
      </c>
      <c r="G32" s="11">
        <v>3700</v>
      </c>
      <c r="H32">
        <v>7.0000000000000007E-2</v>
      </c>
    </row>
    <row r="33" spans="1:8" x14ac:dyDescent="0.25">
      <c r="A33">
        <v>171</v>
      </c>
      <c r="B33" s="4">
        <v>44996</v>
      </c>
      <c r="C33">
        <v>1</v>
      </c>
      <c r="D33">
        <v>5</v>
      </c>
      <c r="E33" t="s">
        <v>31</v>
      </c>
      <c r="F33">
        <v>1</v>
      </c>
      <c r="G33" s="11">
        <v>3900</v>
      </c>
      <c r="H33">
        <v>0.04</v>
      </c>
    </row>
    <row r="34" spans="1:8" x14ac:dyDescent="0.25">
      <c r="A34">
        <v>177</v>
      </c>
      <c r="B34" s="4">
        <v>45027</v>
      </c>
      <c r="C34">
        <v>3</v>
      </c>
      <c r="D34">
        <v>2</v>
      </c>
      <c r="E34" t="s">
        <v>18</v>
      </c>
      <c r="F34">
        <v>1</v>
      </c>
      <c r="G34" s="11">
        <v>7800</v>
      </c>
      <c r="H34">
        <v>0.04</v>
      </c>
    </row>
    <row r="35" spans="1:8" x14ac:dyDescent="0.25">
      <c r="A35">
        <v>178</v>
      </c>
      <c r="B35" s="4">
        <v>44982</v>
      </c>
      <c r="C35">
        <v>3</v>
      </c>
      <c r="D35">
        <v>15</v>
      </c>
      <c r="E35" t="s">
        <v>29</v>
      </c>
      <c r="F35">
        <v>1</v>
      </c>
      <c r="G35" s="11">
        <v>950</v>
      </c>
      <c r="H35">
        <v>0.02</v>
      </c>
    </row>
    <row r="36" spans="1:8" x14ac:dyDescent="0.25">
      <c r="A36">
        <v>179</v>
      </c>
      <c r="B36" s="4">
        <v>44973</v>
      </c>
      <c r="C36">
        <v>6</v>
      </c>
      <c r="D36">
        <v>7</v>
      </c>
      <c r="E36" t="s">
        <v>33</v>
      </c>
      <c r="F36">
        <v>1</v>
      </c>
      <c r="G36" s="11">
        <v>3900</v>
      </c>
      <c r="H36">
        <v>0.09</v>
      </c>
    </row>
    <row r="37" spans="1:8" x14ac:dyDescent="0.25">
      <c r="A37">
        <v>180</v>
      </c>
      <c r="B37" s="4">
        <v>45240</v>
      </c>
      <c r="C37">
        <v>5</v>
      </c>
      <c r="D37">
        <v>10</v>
      </c>
      <c r="E37" t="s">
        <v>23</v>
      </c>
      <c r="F37">
        <v>1</v>
      </c>
      <c r="G37" s="11">
        <v>2700</v>
      </c>
      <c r="H37">
        <v>0.03</v>
      </c>
    </row>
    <row r="38" spans="1:8" x14ac:dyDescent="0.25">
      <c r="A38">
        <v>183</v>
      </c>
      <c r="B38" s="4">
        <v>45212</v>
      </c>
      <c r="C38">
        <v>4</v>
      </c>
      <c r="D38">
        <v>2</v>
      </c>
      <c r="E38" t="s">
        <v>18</v>
      </c>
      <c r="F38">
        <v>1</v>
      </c>
      <c r="G38" s="11">
        <v>7800</v>
      </c>
      <c r="H38">
        <v>0.1</v>
      </c>
    </row>
    <row r="39" spans="1:8" x14ac:dyDescent="0.25">
      <c r="A39">
        <v>196</v>
      </c>
      <c r="B39" s="4">
        <v>45071</v>
      </c>
      <c r="C39">
        <v>2</v>
      </c>
      <c r="D39">
        <v>14</v>
      </c>
      <c r="E39" t="s">
        <v>27</v>
      </c>
      <c r="F39">
        <v>1</v>
      </c>
      <c r="G39" s="11">
        <v>2700</v>
      </c>
      <c r="H39">
        <v>0.06</v>
      </c>
    </row>
    <row r="40" spans="1:8" x14ac:dyDescent="0.25">
      <c r="A40">
        <v>210</v>
      </c>
      <c r="B40" s="4">
        <v>45228</v>
      </c>
      <c r="C40">
        <v>6</v>
      </c>
      <c r="D40">
        <v>9</v>
      </c>
      <c r="E40" t="s">
        <v>22</v>
      </c>
      <c r="F40">
        <v>1</v>
      </c>
      <c r="G40" s="11">
        <v>2650</v>
      </c>
      <c r="H40">
        <v>0.03</v>
      </c>
    </row>
    <row r="41" spans="1:8" x14ac:dyDescent="0.25">
      <c r="A41">
        <v>212</v>
      </c>
      <c r="B41" s="4">
        <v>45117</v>
      </c>
      <c r="C41">
        <v>4</v>
      </c>
      <c r="D41">
        <v>17</v>
      </c>
      <c r="E41" t="s">
        <v>36</v>
      </c>
      <c r="F41">
        <v>1</v>
      </c>
      <c r="G41" s="11">
        <v>990</v>
      </c>
      <c r="H41">
        <v>0.04</v>
      </c>
    </row>
    <row r="42" spans="1:8" x14ac:dyDescent="0.25">
      <c r="A42">
        <v>217</v>
      </c>
      <c r="B42" s="4">
        <v>45228</v>
      </c>
      <c r="C42">
        <v>6</v>
      </c>
      <c r="D42">
        <v>3</v>
      </c>
      <c r="E42" t="s">
        <v>19</v>
      </c>
      <c r="F42">
        <v>1</v>
      </c>
      <c r="G42" s="11">
        <v>7700</v>
      </c>
      <c r="H42">
        <v>0.09</v>
      </c>
    </row>
    <row r="43" spans="1:8" x14ac:dyDescent="0.25">
      <c r="A43">
        <v>218</v>
      </c>
      <c r="B43" s="4">
        <v>45032</v>
      </c>
      <c r="C43">
        <v>1</v>
      </c>
      <c r="D43">
        <v>4</v>
      </c>
      <c r="E43" t="s">
        <v>30</v>
      </c>
      <c r="F43">
        <v>1</v>
      </c>
      <c r="G43" s="11">
        <v>3700</v>
      </c>
      <c r="H43">
        <v>0.02</v>
      </c>
    </row>
    <row r="44" spans="1:8" x14ac:dyDescent="0.25">
      <c r="A44">
        <v>222</v>
      </c>
      <c r="B44" s="4">
        <v>45194</v>
      </c>
      <c r="C44">
        <v>6</v>
      </c>
      <c r="D44">
        <v>4</v>
      </c>
      <c r="E44" t="s">
        <v>30</v>
      </c>
      <c r="F44">
        <v>1</v>
      </c>
      <c r="G44" s="11">
        <v>3700</v>
      </c>
      <c r="H44">
        <v>0.1</v>
      </c>
    </row>
    <row r="45" spans="1:8" x14ac:dyDescent="0.25">
      <c r="A45">
        <v>223</v>
      </c>
      <c r="B45" s="4">
        <v>45126</v>
      </c>
      <c r="C45">
        <v>4</v>
      </c>
      <c r="D45">
        <v>17</v>
      </c>
      <c r="E45" t="s">
        <v>36</v>
      </c>
      <c r="F45">
        <v>1</v>
      </c>
      <c r="G45" s="11">
        <v>990</v>
      </c>
      <c r="H45">
        <v>0.09</v>
      </c>
    </row>
    <row r="46" spans="1:8" x14ac:dyDescent="0.25">
      <c r="A46">
        <v>225</v>
      </c>
      <c r="B46" s="4">
        <v>45222</v>
      </c>
      <c r="C46">
        <v>6</v>
      </c>
      <c r="D46">
        <v>5</v>
      </c>
      <c r="E46" t="s">
        <v>31</v>
      </c>
      <c r="F46">
        <v>1</v>
      </c>
      <c r="G46" s="11">
        <v>3900</v>
      </c>
      <c r="H46">
        <v>0.08</v>
      </c>
    </row>
    <row r="47" spans="1:8" x14ac:dyDescent="0.25">
      <c r="A47">
        <v>226</v>
      </c>
      <c r="B47" s="4">
        <v>45110</v>
      </c>
      <c r="C47">
        <v>5</v>
      </c>
      <c r="D47">
        <v>5</v>
      </c>
      <c r="E47" t="s">
        <v>31</v>
      </c>
      <c r="F47">
        <v>1</v>
      </c>
      <c r="G47" s="11">
        <v>3900</v>
      </c>
      <c r="H47">
        <v>7.0000000000000007E-2</v>
      </c>
    </row>
    <row r="48" spans="1:8" x14ac:dyDescent="0.25">
      <c r="A48">
        <v>231</v>
      </c>
      <c r="B48" s="4">
        <v>45222</v>
      </c>
      <c r="C48">
        <v>2</v>
      </c>
      <c r="D48">
        <v>13</v>
      </c>
      <c r="E48" t="s">
        <v>26</v>
      </c>
      <c r="F48">
        <v>1</v>
      </c>
      <c r="G48" s="11">
        <v>2700</v>
      </c>
      <c r="H48">
        <v>0.09</v>
      </c>
    </row>
    <row r="49" spans="1:8" x14ac:dyDescent="0.25">
      <c r="A49">
        <v>232</v>
      </c>
      <c r="B49" s="4">
        <v>45224</v>
      </c>
      <c r="C49">
        <v>3</v>
      </c>
      <c r="D49">
        <v>13</v>
      </c>
      <c r="E49" t="s">
        <v>26</v>
      </c>
      <c r="F49">
        <v>1</v>
      </c>
      <c r="G49" s="11">
        <v>2700</v>
      </c>
      <c r="H49">
        <v>0.04</v>
      </c>
    </row>
    <row r="50" spans="1:8" x14ac:dyDescent="0.25">
      <c r="A50">
        <v>237</v>
      </c>
      <c r="B50" s="4">
        <v>45206</v>
      </c>
      <c r="C50">
        <v>6</v>
      </c>
      <c r="D50">
        <v>8</v>
      </c>
      <c r="E50" t="s">
        <v>34</v>
      </c>
      <c r="F50">
        <v>1</v>
      </c>
      <c r="G50" s="11">
        <v>3900</v>
      </c>
      <c r="H50">
        <v>0.1</v>
      </c>
    </row>
    <row r="51" spans="1:8" x14ac:dyDescent="0.25">
      <c r="A51">
        <v>239</v>
      </c>
      <c r="B51" s="4">
        <v>45245</v>
      </c>
      <c r="C51">
        <v>3</v>
      </c>
      <c r="D51">
        <v>3</v>
      </c>
      <c r="E51" t="s">
        <v>19</v>
      </c>
      <c r="F51">
        <v>1</v>
      </c>
      <c r="G51" s="11">
        <v>7700</v>
      </c>
      <c r="H51">
        <v>7.0000000000000007E-2</v>
      </c>
    </row>
    <row r="52" spans="1:8" x14ac:dyDescent="0.25">
      <c r="A52">
        <v>241</v>
      </c>
      <c r="B52" s="4">
        <v>45066</v>
      </c>
      <c r="C52">
        <v>3</v>
      </c>
      <c r="D52">
        <v>13</v>
      </c>
      <c r="E52" t="s">
        <v>26</v>
      </c>
      <c r="F52">
        <v>1</v>
      </c>
      <c r="G52" s="11">
        <v>2700</v>
      </c>
      <c r="H52">
        <v>0</v>
      </c>
    </row>
    <row r="53" spans="1:8" x14ac:dyDescent="0.25">
      <c r="A53">
        <v>242</v>
      </c>
      <c r="B53" s="4">
        <v>45163</v>
      </c>
      <c r="C53">
        <v>6</v>
      </c>
      <c r="D53">
        <v>14</v>
      </c>
      <c r="E53" t="s">
        <v>27</v>
      </c>
      <c r="F53">
        <v>1</v>
      </c>
      <c r="G53" s="11">
        <v>2700</v>
      </c>
      <c r="H53">
        <v>0.04</v>
      </c>
    </row>
    <row r="54" spans="1:8" x14ac:dyDescent="0.25">
      <c r="A54">
        <v>245</v>
      </c>
      <c r="B54" s="4">
        <v>44995</v>
      </c>
      <c r="C54">
        <v>6</v>
      </c>
      <c r="D54">
        <v>1</v>
      </c>
      <c r="E54" t="s">
        <v>11</v>
      </c>
      <c r="F54">
        <v>1</v>
      </c>
      <c r="G54" s="11">
        <v>7500</v>
      </c>
      <c r="H54">
        <v>0.04</v>
      </c>
    </row>
    <row r="55" spans="1:8" x14ac:dyDescent="0.25">
      <c r="A55">
        <v>247</v>
      </c>
      <c r="B55" s="4">
        <v>45107</v>
      </c>
      <c r="C55">
        <v>3</v>
      </c>
      <c r="D55">
        <v>8</v>
      </c>
      <c r="E55" t="s">
        <v>34</v>
      </c>
      <c r="F55">
        <v>1</v>
      </c>
      <c r="G55" s="11">
        <v>3900</v>
      </c>
      <c r="H55">
        <v>7.0000000000000007E-2</v>
      </c>
    </row>
    <row r="56" spans="1:8" x14ac:dyDescent="0.25">
      <c r="A56">
        <v>249</v>
      </c>
      <c r="B56" s="4">
        <v>45115</v>
      </c>
      <c r="C56">
        <v>4</v>
      </c>
      <c r="D56">
        <v>1</v>
      </c>
      <c r="E56" t="s">
        <v>11</v>
      </c>
      <c r="F56">
        <v>1</v>
      </c>
      <c r="G56" s="11">
        <v>7500</v>
      </c>
      <c r="H56">
        <v>0.1</v>
      </c>
    </row>
    <row r="57" spans="1:8" x14ac:dyDescent="0.25">
      <c r="A57">
        <v>254</v>
      </c>
      <c r="B57" s="4">
        <v>45208</v>
      </c>
      <c r="C57">
        <v>5</v>
      </c>
      <c r="D57">
        <v>17</v>
      </c>
      <c r="E57" t="s">
        <v>36</v>
      </c>
      <c r="F57">
        <v>1</v>
      </c>
      <c r="G57" s="11">
        <v>990</v>
      </c>
      <c r="H57">
        <v>0.01</v>
      </c>
    </row>
    <row r="58" spans="1:8" x14ac:dyDescent="0.25">
      <c r="A58">
        <v>262</v>
      </c>
      <c r="B58" s="4">
        <v>45041</v>
      </c>
      <c r="C58">
        <v>4</v>
      </c>
      <c r="D58">
        <v>7</v>
      </c>
      <c r="E58" t="s">
        <v>33</v>
      </c>
      <c r="F58">
        <v>1</v>
      </c>
      <c r="G58" s="11">
        <v>3900</v>
      </c>
      <c r="H58">
        <v>0.05</v>
      </c>
    </row>
    <row r="59" spans="1:8" x14ac:dyDescent="0.25">
      <c r="A59">
        <v>273</v>
      </c>
      <c r="B59" s="4">
        <v>45021</v>
      </c>
      <c r="C59">
        <v>6</v>
      </c>
      <c r="D59">
        <v>1</v>
      </c>
      <c r="E59" t="s">
        <v>11</v>
      </c>
      <c r="F59">
        <v>1</v>
      </c>
      <c r="G59" s="11">
        <v>7500</v>
      </c>
      <c r="H59">
        <v>0.04</v>
      </c>
    </row>
    <row r="60" spans="1:8" x14ac:dyDescent="0.25">
      <c r="A60">
        <v>275</v>
      </c>
      <c r="B60" s="4">
        <v>45180</v>
      </c>
      <c r="C60">
        <v>4</v>
      </c>
      <c r="D60">
        <v>4</v>
      </c>
      <c r="E60" t="s">
        <v>30</v>
      </c>
      <c r="F60">
        <v>1</v>
      </c>
      <c r="G60" s="11">
        <v>3700</v>
      </c>
      <c r="H60">
        <v>0.05</v>
      </c>
    </row>
    <row r="61" spans="1:8" x14ac:dyDescent="0.25">
      <c r="A61">
        <v>276</v>
      </c>
      <c r="B61" s="4">
        <v>45276</v>
      </c>
      <c r="C61">
        <v>1</v>
      </c>
      <c r="D61">
        <v>16</v>
      </c>
      <c r="E61" t="s">
        <v>35</v>
      </c>
      <c r="F61">
        <v>1</v>
      </c>
      <c r="G61" s="11">
        <v>990</v>
      </c>
      <c r="H61">
        <v>0.04</v>
      </c>
    </row>
    <row r="62" spans="1:8" x14ac:dyDescent="0.25">
      <c r="A62">
        <v>280</v>
      </c>
      <c r="B62" s="4">
        <v>45148</v>
      </c>
      <c r="C62">
        <v>4</v>
      </c>
      <c r="D62">
        <v>14</v>
      </c>
      <c r="E62" t="s">
        <v>27</v>
      </c>
      <c r="F62">
        <v>1</v>
      </c>
      <c r="G62" s="11">
        <v>2700</v>
      </c>
      <c r="H62">
        <v>0.02</v>
      </c>
    </row>
    <row r="63" spans="1:8" x14ac:dyDescent="0.25">
      <c r="A63">
        <v>281</v>
      </c>
      <c r="B63" s="4">
        <v>45123</v>
      </c>
      <c r="C63">
        <v>4</v>
      </c>
      <c r="D63">
        <v>5</v>
      </c>
      <c r="E63" t="s">
        <v>31</v>
      </c>
      <c r="F63">
        <v>1</v>
      </c>
      <c r="G63" s="11">
        <v>3900</v>
      </c>
      <c r="H63">
        <v>0.02</v>
      </c>
    </row>
    <row r="64" spans="1:8" x14ac:dyDescent="0.25">
      <c r="A64">
        <v>282</v>
      </c>
      <c r="B64" s="4">
        <v>45159</v>
      </c>
      <c r="C64">
        <v>2</v>
      </c>
      <c r="D64">
        <v>5</v>
      </c>
      <c r="E64" t="s">
        <v>31</v>
      </c>
      <c r="F64">
        <v>1</v>
      </c>
      <c r="G64" s="11">
        <v>3900</v>
      </c>
      <c r="H64">
        <v>0.09</v>
      </c>
    </row>
    <row r="65" spans="1:8" x14ac:dyDescent="0.25">
      <c r="A65">
        <v>283</v>
      </c>
      <c r="B65" s="4">
        <v>45258</v>
      </c>
      <c r="C65">
        <v>2</v>
      </c>
      <c r="D65">
        <v>4</v>
      </c>
      <c r="E65" t="s">
        <v>30</v>
      </c>
      <c r="F65">
        <v>1</v>
      </c>
      <c r="G65" s="11">
        <v>3700</v>
      </c>
      <c r="H65">
        <v>0.01</v>
      </c>
    </row>
    <row r="66" spans="1:8" x14ac:dyDescent="0.25">
      <c r="A66">
        <v>285</v>
      </c>
      <c r="B66" s="4">
        <v>45277</v>
      </c>
      <c r="C66">
        <v>1</v>
      </c>
      <c r="D66">
        <v>12</v>
      </c>
      <c r="E66" t="s">
        <v>25</v>
      </c>
      <c r="F66">
        <v>1</v>
      </c>
      <c r="G66" s="11">
        <v>2700</v>
      </c>
      <c r="H66">
        <v>7.0000000000000007E-2</v>
      </c>
    </row>
    <row r="67" spans="1:8" x14ac:dyDescent="0.25">
      <c r="A67">
        <v>288</v>
      </c>
      <c r="B67" s="4">
        <v>45255</v>
      </c>
      <c r="C67">
        <v>3</v>
      </c>
      <c r="D67">
        <v>17</v>
      </c>
      <c r="E67" t="s">
        <v>36</v>
      </c>
      <c r="F67">
        <v>1</v>
      </c>
      <c r="G67" s="11">
        <v>990</v>
      </c>
      <c r="H67">
        <v>0.06</v>
      </c>
    </row>
    <row r="68" spans="1:8" x14ac:dyDescent="0.25">
      <c r="A68">
        <v>299</v>
      </c>
      <c r="B68" s="4">
        <v>45250</v>
      </c>
      <c r="C68">
        <v>1</v>
      </c>
      <c r="D68">
        <v>15</v>
      </c>
      <c r="E68" t="s">
        <v>29</v>
      </c>
      <c r="F68">
        <v>1</v>
      </c>
      <c r="G68" s="11">
        <v>950</v>
      </c>
      <c r="H68">
        <v>7.0000000000000007E-2</v>
      </c>
    </row>
    <row r="69" spans="1:8" x14ac:dyDescent="0.25">
      <c r="A69">
        <v>307</v>
      </c>
      <c r="B69" s="4">
        <v>44996</v>
      </c>
      <c r="C69">
        <v>6</v>
      </c>
      <c r="D69">
        <v>9</v>
      </c>
      <c r="E69" t="s">
        <v>22</v>
      </c>
      <c r="F69">
        <v>1</v>
      </c>
      <c r="G69" s="11">
        <v>2650</v>
      </c>
      <c r="H69">
        <v>0</v>
      </c>
    </row>
    <row r="70" spans="1:8" x14ac:dyDescent="0.25">
      <c r="A70">
        <v>311</v>
      </c>
      <c r="B70" s="4">
        <v>45001</v>
      </c>
      <c r="C70">
        <v>4</v>
      </c>
      <c r="D70">
        <v>14</v>
      </c>
      <c r="E70" t="s">
        <v>27</v>
      </c>
      <c r="F70">
        <v>1</v>
      </c>
      <c r="G70" s="11">
        <v>2700</v>
      </c>
      <c r="H70">
        <v>0.06</v>
      </c>
    </row>
    <row r="71" spans="1:8" x14ac:dyDescent="0.25">
      <c r="A71">
        <v>313</v>
      </c>
      <c r="B71" s="4">
        <v>45043</v>
      </c>
      <c r="C71">
        <v>3</v>
      </c>
      <c r="D71">
        <v>2</v>
      </c>
      <c r="E71" t="s">
        <v>18</v>
      </c>
      <c r="F71">
        <v>1</v>
      </c>
      <c r="G71" s="11">
        <v>7800</v>
      </c>
      <c r="H71">
        <v>0.04</v>
      </c>
    </row>
    <row r="72" spans="1:8" x14ac:dyDescent="0.25">
      <c r="A72">
        <v>316</v>
      </c>
      <c r="B72" s="4">
        <v>45270</v>
      </c>
      <c r="C72">
        <v>6</v>
      </c>
      <c r="D72">
        <v>6</v>
      </c>
      <c r="E72" t="s">
        <v>32</v>
      </c>
      <c r="F72">
        <v>1</v>
      </c>
      <c r="G72" s="11">
        <v>3900</v>
      </c>
      <c r="H72">
        <v>0.09</v>
      </c>
    </row>
    <row r="73" spans="1:8" x14ac:dyDescent="0.25">
      <c r="A73">
        <v>319</v>
      </c>
      <c r="B73" s="4">
        <v>45270</v>
      </c>
      <c r="C73">
        <v>2</v>
      </c>
      <c r="D73">
        <v>9</v>
      </c>
      <c r="E73" t="s">
        <v>22</v>
      </c>
      <c r="F73">
        <v>1</v>
      </c>
      <c r="G73" s="11">
        <v>2650</v>
      </c>
      <c r="H73">
        <v>0.05</v>
      </c>
    </row>
    <row r="74" spans="1:8" x14ac:dyDescent="0.25">
      <c r="A74">
        <v>320</v>
      </c>
      <c r="B74" s="4">
        <v>44937</v>
      </c>
      <c r="C74">
        <v>2</v>
      </c>
      <c r="D74">
        <v>16</v>
      </c>
      <c r="E74" t="s">
        <v>35</v>
      </c>
      <c r="F74">
        <v>1</v>
      </c>
      <c r="G74" s="11">
        <v>990</v>
      </c>
      <c r="H74">
        <v>0</v>
      </c>
    </row>
    <row r="75" spans="1:8" x14ac:dyDescent="0.25">
      <c r="A75">
        <v>321</v>
      </c>
      <c r="B75" s="4">
        <v>45075</v>
      </c>
      <c r="C75">
        <v>1</v>
      </c>
      <c r="D75">
        <v>12</v>
      </c>
      <c r="E75" t="s">
        <v>25</v>
      </c>
      <c r="F75">
        <v>1</v>
      </c>
      <c r="G75" s="11">
        <v>2700</v>
      </c>
      <c r="H75">
        <v>0.09</v>
      </c>
    </row>
    <row r="76" spans="1:8" x14ac:dyDescent="0.25">
      <c r="A76">
        <v>322</v>
      </c>
      <c r="B76" s="4">
        <v>45285</v>
      </c>
      <c r="C76">
        <v>3</v>
      </c>
      <c r="D76">
        <v>13</v>
      </c>
      <c r="E76" t="s">
        <v>26</v>
      </c>
      <c r="F76">
        <v>1</v>
      </c>
      <c r="G76" s="11">
        <v>2700</v>
      </c>
      <c r="H76">
        <v>0.06</v>
      </c>
    </row>
    <row r="77" spans="1:8" x14ac:dyDescent="0.25">
      <c r="A77">
        <v>331</v>
      </c>
      <c r="B77" s="4">
        <v>45066</v>
      </c>
      <c r="C77">
        <v>1</v>
      </c>
      <c r="D77">
        <v>11</v>
      </c>
      <c r="E77" t="s">
        <v>24</v>
      </c>
      <c r="F77">
        <v>1</v>
      </c>
      <c r="G77" s="11">
        <v>2700</v>
      </c>
      <c r="H77">
        <v>0.05</v>
      </c>
    </row>
    <row r="78" spans="1:8" x14ac:dyDescent="0.25">
      <c r="A78">
        <v>332</v>
      </c>
      <c r="B78" s="4">
        <v>45288</v>
      </c>
      <c r="C78">
        <v>5</v>
      </c>
      <c r="D78">
        <v>5</v>
      </c>
      <c r="E78" t="s">
        <v>31</v>
      </c>
      <c r="F78">
        <v>1</v>
      </c>
      <c r="G78" s="11">
        <v>3900</v>
      </c>
      <c r="H78">
        <v>7.0000000000000007E-2</v>
      </c>
    </row>
    <row r="79" spans="1:8" x14ac:dyDescent="0.25">
      <c r="A79">
        <v>334</v>
      </c>
      <c r="B79" s="4">
        <v>45099</v>
      </c>
      <c r="C79">
        <v>6</v>
      </c>
      <c r="D79">
        <v>9</v>
      </c>
      <c r="E79" t="s">
        <v>22</v>
      </c>
      <c r="F79">
        <v>1</v>
      </c>
      <c r="G79" s="11">
        <v>2650</v>
      </c>
      <c r="H79">
        <v>0.03</v>
      </c>
    </row>
    <row r="80" spans="1:8" x14ac:dyDescent="0.25">
      <c r="A80">
        <v>335</v>
      </c>
      <c r="B80" s="4">
        <v>44961</v>
      </c>
      <c r="C80">
        <v>3</v>
      </c>
      <c r="D80">
        <v>17</v>
      </c>
      <c r="E80" t="s">
        <v>36</v>
      </c>
      <c r="F80">
        <v>1</v>
      </c>
      <c r="G80" s="11">
        <v>990</v>
      </c>
      <c r="H80">
        <v>0.08</v>
      </c>
    </row>
    <row r="81" spans="1:8" x14ac:dyDescent="0.25">
      <c r="A81">
        <v>341</v>
      </c>
      <c r="B81" s="4">
        <v>45176</v>
      </c>
      <c r="C81">
        <v>6</v>
      </c>
      <c r="D81">
        <v>12</v>
      </c>
      <c r="E81" t="s">
        <v>25</v>
      </c>
      <c r="F81">
        <v>1</v>
      </c>
      <c r="G81" s="11">
        <v>2700</v>
      </c>
      <c r="H81">
        <v>0.03</v>
      </c>
    </row>
    <row r="82" spans="1:8" x14ac:dyDescent="0.25">
      <c r="A82">
        <v>347</v>
      </c>
      <c r="B82" s="4">
        <v>45059</v>
      </c>
      <c r="C82">
        <v>5</v>
      </c>
      <c r="D82">
        <v>14</v>
      </c>
      <c r="E82" t="s">
        <v>27</v>
      </c>
      <c r="F82">
        <v>1</v>
      </c>
      <c r="G82" s="11">
        <v>2700</v>
      </c>
      <c r="H82">
        <v>0.08</v>
      </c>
    </row>
    <row r="83" spans="1:8" x14ac:dyDescent="0.25">
      <c r="A83">
        <v>350</v>
      </c>
      <c r="B83" s="4">
        <v>44997</v>
      </c>
      <c r="C83">
        <v>6</v>
      </c>
      <c r="D83">
        <v>11</v>
      </c>
      <c r="E83" t="s">
        <v>24</v>
      </c>
      <c r="F83">
        <v>1</v>
      </c>
      <c r="G83" s="11">
        <v>2700</v>
      </c>
      <c r="H83">
        <v>0.02</v>
      </c>
    </row>
    <row r="84" spans="1:8" x14ac:dyDescent="0.25">
      <c r="A84">
        <v>352</v>
      </c>
      <c r="B84" s="4">
        <v>45099</v>
      </c>
      <c r="C84">
        <v>6</v>
      </c>
      <c r="D84">
        <v>10</v>
      </c>
      <c r="E84" t="s">
        <v>23</v>
      </c>
      <c r="F84">
        <v>1</v>
      </c>
      <c r="G84" s="11">
        <v>2700</v>
      </c>
      <c r="H84">
        <v>0.04</v>
      </c>
    </row>
    <row r="85" spans="1:8" x14ac:dyDescent="0.25">
      <c r="A85">
        <v>353</v>
      </c>
      <c r="B85" s="4">
        <v>44949</v>
      </c>
      <c r="C85">
        <v>2</v>
      </c>
      <c r="D85">
        <v>1</v>
      </c>
      <c r="E85" t="s">
        <v>11</v>
      </c>
      <c r="F85">
        <v>1</v>
      </c>
      <c r="G85" s="11">
        <v>7500</v>
      </c>
      <c r="H85">
        <v>0.04</v>
      </c>
    </row>
    <row r="86" spans="1:8" x14ac:dyDescent="0.25">
      <c r="A86">
        <v>355</v>
      </c>
      <c r="B86" s="4">
        <v>45170</v>
      </c>
      <c r="C86">
        <v>4</v>
      </c>
      <c r="D86">
        <v>2</v>
      </c>
      <c r="E86" t="s">
        <v>18</v>
      </c>
      <c r="F86">
        <v>1</v>
      </c>
      <c r="G86" s="11">
        <v>7800</v>
      </c>
      <c r="H86">
        <v>0.03</v>
      </c>
    </row>
    <row r="87" spans="1:8" x14ac:dyDescent="0.25">
      <c r="A87">
        <v>362</v>
      </c>
      <c r="B87" s="4">
        <v>44958</v>
      </c>
      <c r="C87">
        <v>5</v>
      </c>
      <c r="D87">
        <v>6</v>
      </c>
      <c r="E87" t="s">
        <v>32</v>
      </c>
      <c r="F87">
        <v>1</v>
      </c>
      <c r="G87" s="11">
        <v>3900</v>
      </c>
      <c r="H87">
        <v>0.08</v>
      </c>
    </row>
    <row r="88" spans="1:8" x14ac:dyDescent="0.25">
      <c r="A88">
        <v>364</v>
      </c>
      <c r="B88" s="4">
        <v>45261</v>
      </c>
      <c r="C88">
        <v>3</v>
      </c>
      <c r="D88">
        <v>11</v>
      </c>
      <c r="E88" t="s">
        <v>24</v>
      </c>
      <c r="F88">
        <v>1</v>
      </c>
      <c r="G88" s="11">
        <v>2700</v>
      </c>
      <c r="H88">
        <v>0.05</v>
      </c>
    </row>
    <row r="89" spans="1:8" x14ac:dyDescent="0.25">
      <c r="A89">
        <v>365</v>
      </c>
      <c r="B89" s="4">
        <v>45266</v>
      </c>
      <c r="C89">
        <v>3</v>
      </c>
      <c r="D89">
        <v>9</v>
      </c>
      <c r="E89" t="s">
        <v>22</v>
      </c>
      <c r="F89">
        <v>1</v>
      </c>
      <c r="G89" s="11">
        <v>2650</v>
      </c>
      <c r="H89">
        <v>7.0000000000000007E-2</v>
      </c>
    </row>
    <row r="90" spans="1:8" x14ac:dyDescent="0.25">
      <c r="A90">
        <v>369</v>
      </c>
      <c r="B90" s="4">
        <v>45259</v>
      </c>
      <c r="C90">
        <v>6</v>
      </c>
      <c r="D90">
        <v>3</v>
      </c>
      <c r="E90" t="s">
        <v>19</v>
      </c>
      <c r="F90">
        <v>1</v>
      </c>
      <c r="G90" s="11">
        <v>7700</v>
      </c>
      <c r="H90">
        <v>7.0000000000000007E-2</v>
      </c>
    </row>
    <row r="91" spans="1:8" x14ac:dyDescent="0.25">
      <c r="A91">
        <v>371</v>
      </c>
      <c r="B91" s="4">
        <v>45126</v>
      </c>
      <c r="C91">
        <v>2</v>
      </c>
      <c r="D91">
        <v>10</v>
      </c>
      <c r="E91" t="s">
        <v>23</v>
      </c>
      <c r="F91">
        <v>1</v>
      </c>
      <c r="G91" s="11">
        <v>2700</v>
      </c>
      <c r="H91">
        <v>0.1</v>
      </c>
    </row>
    <row r="92" spans="1:8" x14ac:dyDescent="0.25">
      <c r="A92">
        <v>372</v>
      </c>
      <c r="B92" s="4">
        <v>44967</v>
      </c>
      <c r="C92">
        <v>4</v>
      </c>
      <c r="D92">
        <v>10</v>
      </c>
      <c r="E92" t="s">
        <v>23</v>
      </c>
      <c r="F92">
        <v>1</v>
      </c>
      <c r="G92" s="11">
        <v>2700</v>
      </c>
      <c r="H92">
        <v>0.02</v>
      </c>
    </row>
    <row r="93" spans="1:8" x14ac:dyDescent="0.25">
      <c r="A93">
        <v>373</v>
      </c>
      <c r="B93" s="4">
        <v>45122</v>
      </c>
      <c r="C93">
        <v>1</v>
      </c>
      <c r="D93">
        <v>3</v>
      </c>
      <c r="E93" t="s">
        <v>19</v>
      </c>
      <c r="F93">
        <v>1</v>
      </c>
      <c r="G93" s="11">
        <v>7700</v>
      </c>
      <c r="H93">
        <v>0.1</v>
      </c>
    </row>
    <row r="94" spans="1:8" x14ac:dyDescent="0.25">
      <c r="A94">
        <v>375</v>
      </c>
      <c r="B94" s="4">
        <v>45087</v>
      </c>
      <c r="C94">
        <v>5</v>
      </c>
      <c r="D94">
        <v>9</v>
      </c>
      <c r="E94" t="s">
        <v>22</v>
      </c>
      <c r="F94">
        <v>1</v>
      </c>
      <c r="G94" s="11">
        <v>2650</v>
      </c>
      <c r="H94">
        <v>0.06</v>
      </c>
    </row>
    <row r="95" spans="1:8" x14ac:dyDescent="0.25">
      <c r="A95">
        <v>381</v>
      </c>
      <c r="B95" s="4">
        <v>45224</v>
      </c>
      <c r="C95">
        <v>1</v>
      </c>
      <c r="D95">
        <v>17</v>
      </c>
      <c r="E95" t="s">
        <v>36</v>
      </c>
      <c r="F95">
        <v>1</v>
      </c>
      <c r="G95" s="11">
        <v>990</v>
      </c>
      <c r="H95">
        <v>0.03</v>
      </c>
    </row>
    <row r="96" spans="1:8" x14ac:dyDescent="0.25">
      <c r="A96">
        <v>386</v>
      </c>
      <c r="B96" s="4">
        <v>45159</v>
      </c>
      <c r="C96">
        <v>1</v>
      </c>
      <c r="D96">
        <v>15</v>
      </c>
      <c r="E96" t="s">
        <v>29</v>
      </c>
      <c r="F96">
        <v>1</v>
      </c>
      <c r="G96" s="11">
        <v>950</v>
      </c>
      <c r="H96">
        <v>0.04</v>
      </c>
    </row>
    <row r="97" spans="1:8" x14ac:dyDescent="0.25">
      <c r="A97">
        <v>391</v>
      </c>
      <c r="B97" s="4">
        <v>45273</v>
      </c>
      <c r="C97">
        <v>3</v>
      </c>
      <c r="D97">
        <v>4</v>
      </c>
      <c r="E97" t="s">
        <v>30</v>
      </c>
      <c r="F97">
        <v>1</v>
      </c>
      <c r="G97" s="11">
        <v>3700</v>
      </c>
      <c r="H97">
        <v>0.08</v>
      </c>
    </row>
    <row r="98" spans="1:8" x14ac:dyDescent="0.25">
      <c r="A98">
        <v>393</v>
      </c>
      <c r="B98" s="4">
        <v>44942</v>
      </c>
      <c r="C98">
        <v>1</v>
      </c>
      <c r="D98">
        <v>9</v>
      </c>
      <c r="E98" t="s">
        <v>22</v>
      </c>
      <c r="F98">
        <v>1</v>
      </c>
      <c r="G98" s="11">
        <v>2650</v>
      </c>
      <c r="H98">
        <v>0.1</v>
      </c>
    </row>
    <row r="99" spans="1:8" x14ac:dyDescent="0.25">
      <c r="A99">
        <v>394</v>
      </c>
      <c r="B99" s="4">
        <v>45090</v>
      </c>
      <c r="C99">
        <v>2</v>
      </c>
      <c r="D99">
        <v>17</v>
      </c>
      <c r="E99" t="s">
        <v>36</v>
      </c>
      <c r="F99">
        <v>1</v>
      </c>
      <c r="G99" s="11">
        <v>990</v>
      </c>
      <c r="H99">
        <v>7.0000000000000007E-2</v>
      </c>
    </row>
    <row r="100" spans="1:8" x14ac:dyDescent="0.25">
      <c r="A100">
        <v>399</v>
      </c>
      <c r="B100" s="4">
        <v>45032</v>
      </c>
      <c r="C100">
        <v>3</v>
      </c>
      <c r="D100">
        <v>17</v>
      </c>
      <c r="E100" t="s">
        <v>36</v>
      </c>
      <c r="F100">
        <v>1</v>
      </c>
      <c r="G100" s="11">
        <v>990</v>
      </c>
      <c r="H100">
        <v>0.05</v>
      </c>
    </row>
    <row r="101" spans="1:8" x14ac:dyDescent="0.25">
      <c r="A101">
        <v>409</v>
      </c>
      <c r="B101" s="4">
        <v>45146</v>
      </c>
      <c r="C101">
        <v>4</v>
      </c>
      <c r="D101">
        <v>7</v>
      </c>
      <c r="E101" t="s">
        <v>33</v>
      </c>
      <c r="F101">
        <v>1</v>
      </c>
      <c r="G101" s="11">
        <v>3900</v>
      </c>
      <c r="H101">
        <v>0.02</v>
      </c>
    </row>
    <row r="102" spans="1:8" x14ac:dyDescent="0.25">
      <c r="A102">
        <v>416</v>
      </c>
      <c r="B102" s="4">
        <v>45132</v>
      </c>
      <c r="C102">
        <v>3</v>
      </c>
      <c r="D102">
        <v>5</v>
      </c>
      <c r="E102" t="s">
        <v>31</v>
      </c>
      <c r="F102">
        <v>1</v>
      </c>
      <c r="G102" s="11">
        <v>3900</v>
      </c>
      <c r="H102">
        <v>7.0000000000000007E-2</v>
      </c>
    </row>
    <row r="103" spans="1:8" x14ac:dyDescent="0.25">
      <c r="A103">
        <v>424</v>
      </c>
      <c r="B103" s="4">
        <v>44979</v>
      </c>
      <c r="C103">
        <v>5</v>
      </c>
      <c r="D103">
        <v>6</v>
      </c>
      <c r="E103" t="s">
        <v>32</v>
      </c>
      <c r="F103">
        <v>1</v>
      </c>
      <c r="G103" s="11">
        <v>3900</v>
      </c>
      <c r="H103">
        <v>0.05</v>
      </c>
    </row>
    <row r="104" spans="1:8" x14ac:dyDescent="0.25">
      <c r="A104">
        <v>437</v>
      </c>
      <c r="B104" s="4">
        <v>45154</v>
      </c>
      <c r="C104">
        <v>3</v>
      </c>
      <c r="D104">
        <v>6</v>
      </c>
      <c r="E104" t="s">
        <v>32</v>
      </c>
      <c r="F104">
        <v>1</v>
      </c>
      <c r="G104" s="11">
        <v>3900</v>
      </c>
      <c r="H104">
        <v>0.01</v>
      </c>
    </row>
    <row r="105" spans="1:8" x14ac:dyDescent="0.25">
      <c r="A105">
        <v>438</v>
      </c>
      <c r="B105" s="4">
        <v>45258</v>
      </c>
      <c r="C105">
        <v>4</v>
      </c>
      <c r="D105">
        <v>2</v>
      </c>
      <c r="E105" t="s">
        <v>18</v>
      </c>
      <c r="F105">
        <v>1</v>
      </c>
      <c r="G105" s="11">
        <v>7800</v>
      </c>
      <c r="H105">
        <v>0.04</v>
      </c>
    </row>
    <row r="106" spans="1:8" x14ac:dyDescent="0.25">
      <c r="A106">
        <v>440</v>
      </c>
      <c r="B106" s="4">
        <v>44973</v>
      </c>
      <c r="C106">
        <v>6</v>
      </c>
      <c r="D106">
        <v>14</v>
      </c>
      <c r="E106" t="s">
        <v>27</v>
      </c>
      <c r="F106">
        <v>1</v>
      </c>
      <c r="G106" s="11">
        <v>2700</v>
      </c>
      <c r="H106">
        <v>0.08</v>
      </c>
    </row>
    <row r="107" spans="1:8" x14ac:dyDescent="0.25">
      <c r="A107">
        <v>443</v>
      </c>
      <c r="B107" s="4">
        <v>45222</v>
      </c>
      <c r="C107">
        <v>3</v>
      </c>
      <c r="D107">
        <v>8</v>
      </c>
      <c r="E107" t="s">
        <v>34</v>
      </c>
      <c r="F107">
        <v>1</v>
      </c>
      <c r="G107" s="11">
        <v>3900</v>
      </c>
      <c r="H107">
        <v>0.03</v>
      </c>
    </row>
    <row r="108" spans="1:8" x14ac:dyDescent="0.25">
      <c r="A108">
        <v>444</v>
      </c>
      <c r="B108" s="4">
        <v>45091</v>
      </c>
      <c r="C108">
        <v>1</v>
      </c>
      <c r="D108">
        <v>11</v>
      </c>
      <c r="E108" t="s">
        <v>24</v>
      </c>
      <c r="F108">
        <v>1</v>
      </c>
      <c r="G108" s="11">
        <v>2700</v>
      </c>
      <c r="H108">
        <v>0.09</v>
      </c>
    </row>
    <row r="109" spans="1:8" x14ac:dyDescent="0.25">
      <c r="A109">
        <v>446</v>
      </c>
      <c r="B109" s="4">
        <v>45103</v>
      </c>
      <c r="C109">
        <v>6</v>
      </c>
      <c r="D109">
        <v>15</v>
      </c>
      <c r="E109" t="s">
        <v>29</v>
      </c>
      <c r="F109">
        <v>1</v>
      </c>
      <c r="G109" s="11">
        <v>950</v>
      </c>
      <c r="H109">
        <v>0.09</v>
      </c>
    </row>
    <row r="110" spans="1:8" x14ac:dyDescent="0.25">
      <c r="A110">
        <v>448</v>
      </c>
      <c r="B110" s="4">
        <v>45134</v>
      </c>
      <c r="C110">
        <v>5</v>
      </c>
      <c r="D110">
        <v>6</v>
      </c>
      <c r="E110" t="s">
        <v>32</v>
      </c>
      <c r="F110">
        <v>1</v>
      </c>
      <c r="G110" s="11">
        <v>3900</v>
      </c>
      <c r="H110">
        <v>0.02</v>
      </c>
    </row>
    <row r="111" spans="1:8" x14ac:dyDescent="0.25">
      <c r="A111">
        <v>450</v>
      </c>
      <c r="B111" s="4">
        <v>45139</v>
      </c>
      <c r="C111">
        <v>6</v>
      </c>
      <c r="D111">
        <v>16</v>
      </c>
      <c r="E111" t="s">
        <v>35</v>
      </c>
      <c r="F111">
        <v>1</v>
      </c>
      <c r="G111" s="11">
        <v>990</v>
      </c>
      <c r="H111">
        <v>0.1</v>
      </c>
    </row>
    <row r="112" spans="1:8" x14ac:dyDescent="0.25">
      <c r="A112">
        <v>453</v>
      </c>
      <c r="B112" s="4">
        <v>45174</v>
      </c>
      <c r="C112">
        <v>4</v>
      </c>
      <c r="D112">
        <v>13</v>
      </c>
      <c r="E112" t="s">
        <v>26</v>
      </c>
      <c r="F112">
        <v>1</v>
      </c>
      <c r="G112" s="11">
        <v>2700</v>
      </c>
      <c r="H112">
        <v>0.02</v>
      </c>
    </row>
    <row r="113" spans="1:8" x14ac:dyDescent="0.25">
      <c r="A113">
        <v>458</v>
      </c>
      <c r="B113" s="4">
        <v>45076</v>
      </c>
      <c r="C113">
        <v>4</v>
      </c>
      <c r="D113">
        <v>16</v>
      </c>
      <c r="E113" t="s">
        <v>35</v>
      </c>
      <c r="F113">
        <v>1</v>
      </c>
      <c r="G113" s="11">
        <v>990</v>
      </c>
      <c r="H113">
        <v>0.04</v>
      </c>
    </row>
    <row r="114" spans="1:8" x14ac:dyDescent="0.25">
      <c r="A114">
        <v>462</v>
      </c>
      <c r="B114" s="4">
        <v>44998</v>
      </c>
      <c r="C114">
        <v>2</v>
      </c>
      <c r="D114">
        <v>4</v>
      </c>
      <c r="E114" t="s">
        <v>30</v>
      </c>
      <c r="F114">
        <v>1</v>
      </c>
      <c r="G114" s="11">
        <v>3700</v>
      </c>
      <c r="H114">
        <v>0.1</v>
      </c>
    </row>
    <row r="115" spans="1:8" x14ac:dyDescent="0.25">
      <c r="A115">
        <v>464</v>
      </c>
      <c r="B115" s="4">
        <v>44984</v>
      </c>
      <c r="C115">
        <v>3</v>
      </c>
      <c r="D115">
        <v>10</v>
      </c>
      <c r="E115" t="s">
        <v>23</v>
      </c>
      <c r="F115">
        <v>1</v>
      </c>
      <c r="G115" s="11">
        <v>2700</v>
      </c>
      <c r="H115">
        <v>0.06</v>
      </c>
    </row>
    <row r="116" spans="1:8" x14ac:dyDescent="0.25">
      <c r="A116">
        <v>466</v>
      </c>
      <c r="B116" s="4">
        <v>45070</v>
      </c>
      <c r="C116">
        <v>6</v>
      </c>
      <c r="D116">
        <v>10</v>
      </c>
      <c r="E116" t="s">
        <v>23</v>
      </c>
      <c r="F116">
        <v>1</v>
      </c>
      <c r="G116" s="11">
        <v>2700</v>
      </c>
      <c r="H116">
        <v>0.08</v>
      </c>
    </row>
    <row r="117" spans="1:8" x14ac:dyDescent="0.25">
      <c r="A117">
        <v>471</v>
      </c>
      <c r="B117" s="4">
        <v>44971</v>
      </c>
      <c r="C117">
        <v>6</v>
      </c>
      <c r="D117">
        <v>12</v>
      </c>
      <c r="E117" t="s">
        <v>25</v>
      </c>
      <c r="F117">
        <v>1</v>
      </c>
      <c r="G117" s="11">
        <v>2700</v>
      </c>
      <c r="H117">
        <v>0.04</v>
      </c>
    </row>
    <row r="118" spans="1:8" x14ac:dyDescent="0.25">
      <c r="A118">
        <v>474</v>
      </c>
      <c r="B118" s="4">
        <v>45207</v>
      </c>
      <c r="C118">
        <v>1</v>
      </c>
      <c r="D118">
        <v>1</v>
      </c>
      <c r="E118" t="s">
        <v>11</v>
      </c>
      <c r="F118">
        <v>1</v>
      </c>
      <c r="G118" s="11">
        <v>7500</v>
      </c>
      <c r="H118">
        <v>7.0000000000000007E-2</v>
      </c>
    </row>
    <row r="119" spans="1:8" x14ac:dyDescent="0.25">
      <c r="A119">
        <v>476</v>
      </c>
      <c r="B119" s="4">
        <v>45202</v>
      </c>
      <c r="C119">
        <v>2</v>
      </c>
      <c r="D119">
        <v>6</v>
      </c>
      <c r="E119" t="s">
        <v>32</v>
      </c>
      <c r="F119">
        <v>1</v>
      </c>
      <c r="G119" s="11">
        <v>3900</v>
      </c>
      <c r="H119">
        <v>0.08</v>
      </c>
    </row>
    <row r="120" spans="1:8" x14ac:dyDescent="0.25">
      <c r="A120">
        <v>480</v>
      </c>
      <c r="B120" s="4">
        <v>45051</v>
      </c>
      <c r="C120">
        <v>2</v>
      </c>
      <c r="D120">
        <v>17</v>
      </c>
      <c r="E120" t="s">
        <v>36</v>
      </c>
      <c r="F120">
        <v>1</v>
      </c>
      <c r="G120" s="11">
        <v>990</v>
      </c>
      <c r="H120">
        <v>0.01</v>
      </c>
    </row>
    <row r="121" spans="1:8" x14ac:dyDescent="0.25">
      <c r="A121">
        <v>490</v>
      </c>
      <c r="B121" s="4">
        <v>45115</v>
      </c>
      <c r="C121">
        <v>5</v>
      </c>
      <c r="D121">
        <v>3</v>
      </c>
      <c r="E121" t="s">
        <v>19</v>
      </c>
      <c r="F121">
        <v>1</v>
      </c>
      <c r="G121" s="11">
        <v>7700</v>
      </c>
      <c r="H121">
        <v>0.04</v>
      </c>
    </row>
    <row r="122" spans="1:8" x14ac:dyDescent="0.25">
      <c r="A122">
        <v>499</v>
      </c>
      <c r="B122" s="4">
        <v>45232</v>
      </c>
      <c r="C122">
        <v>5</v>
      </c>
      <c r="D122">
        <v>1</v>
      </c>
      <c r="E122" t="s">
        <v>11</v>
      </c>
      <c r="F122">
        <v>1</v>
      </c>
      <c r="G122" s="11">
        <v>7500</v>
      </c>
      <c r="H122">
        <v>0.06</v>
      </c>
    </row>
    <row r="123" spans="1:8" x14ac:dyDescent="0.25">
      <c r="A123">
        <v>504</v>
      </c>
      <c r="B123" s="4">
        <v>45218</v>
      </c>
      <c r="C123">
        <v>5</v>
      </c>
      <c r="D123">
        <v>11</v>
      </c>
      <c r="E123" t="s">
        <v>24</v>
      </c>
      <c r="F123">
        <v>1</v>
      </c>
      <c r="G123" s="11">
        <v>2700</v>
      </c>
      <c r="H123">
        <v>0.08</v>
      </c>
    </row>
    <row r="124" spans="1:8" x14ac:dyDescent="0.25">
      <c r="A124">
        <v>505</v>
      </c>
      <c r="B124" s="4">
        <v>44936</v>
      </c>
      <c r="C124">
        <v>1</v>
      </c>
      <c r="D124">
        <v>1</v>
      </c>
      <c r="E124" t="s">
        <v>11</v>
      </c>
      <c r="F124">
        <v>1</v>
      </c>
      <c r="G124" s="11">
        <v>7500</v>
      </c>
      <c r="H124">
        <v>0.01</v>
      </c>
    </row>
    <row r="125" spans="1:8" x14ac:dyDescent="0.25">
      <c r="A125">
        <v>513</v>
      </c>
      <c r="B125" s="4">
        <v>44981</v>
      </c>
      <c r="C125">
        <v>1</v>
      </c>
      <c r="D125">
        <v>14</v>
      </c>
      <c r="E125" t="s">
        <v>27</v>
      </c>
      <c r="F125">
        <v>1</v>
      </c>
      <c r="G125" s="11">
        <v>2700</v>
      </c>
      <c r="H125">
        <v>0.05</v>
      </c>
    </row>
    <row r="126" spans="1:8" x14ac:dyDescent="0.25">
      <c r="A126">
        <v>518</v>
      </c>
      <c r="B126" s="4">
        <v>45217</v>
      </c>
      <c r="C126">
        <v>6</v>
      </c>
      <c r="D126">
        <v>7</v>
      </c>
      <c r="E126" t="s">
        <v>33</v>
      </c>
      <c r="F126">
        <v>1</v>
      </c>
      <c r="G126" s="11">
        <v>3900</v>
      </c>
      <c r="H126">
        <v>0.01</v>
      </c>
    </row>
    <row r="127" spans="1:8" x14ac:dyDescent="0.25">
      <c r="A127">
        <v>520</v>
      </c>
      <c r="B127" s="4">
        <v>45159</v>
      </c>
      <c r="C127">
        <v>5</v>
      </c>
      <c r="D127">
        <v>2</v>
      </c>
      <c r="E127" t="s">
        <v>18</v>
      </c>
      <c r="F127">
        <v>1</v>
      </c>
      <c r="G127" s="11">
        <v>7800</v>
      </c>
      <c r="H127">
        <v>0</v>
      </c>
    </row>
    <row r="128" spans="1:8" x14ac:dyDescent="0.25">
      <c r="A128">
        <v>522</v>
      </c>
      <c r="B128" s="4">
        <v>44995</v>
      </c>
      <c r="C128">
        <v>6</v>
      </c>
      <c r="D128">
        <v>1</v>
      </c>
      <c r="E128" t="s">
        <v>11</v>
      </c>
      <c r="F128">
        <v>1</v>
      </c>
      <c r="G128" s="11">
        <v>7500</v>
      </c>
      <c r="H128">
        <v>0.04</v>
      </c>
    </row>
    <row r="129" spans="1:8" x14ac:dyDescent="0.25">
      <c r="A129">
        <v>532</v>
      </c>
      <c r="B129" s="4">
        <v>45239</v>
      </c>
      <c r="C129">
        <v>4</v>
      </c>
      <c r="D129">
        <v>8</v>
      </c>
      <c r="E129" t="s">
        <v>34</v>
      </c>
      <c r="F129">
        <v>1</v>
      </c>
      <c r="G129" s="11">
        <v>3900</v>
      </c>
      <c r="H129">
        <v>7.0000000000000007E-2</v>
      </c>
    </row>
    <row r="130" spans="1:8" x14ac:dyDescent="0.25">
      <c r="A130">
        <v>533</v>
      </c>
      <c r="B130" s="4">
        <v>45193</v>
      </c>
      <c r="C130">
        <v>3</v>
      </c>
      <c r="D130">
        <v>16</v>
      </c>
      <c r="E130" t="s">
        <v>35</v>
      </c>
      <c r="F130">
        <v>1</v>
      </c>
      <c r="G130" s="11">
        <v>990</v>
      </c>
      <c r="H130">
        <v>0.03</v>
      </c>
    </row>
    <row r="131" spans="1:8" x14ac:dyDescent="0.25">
      <c r="A131">
        <v>537</v>
      </c>
      <c r="B131" s="4">
        <v>45131</v>
      </c>
      <c r="C131">
        <v>5</v>
      </c>
      <c r="D131">
        <v>17</v>
      </c>
      <c r="E131" t="s">
        <v>36</v>
      </c>
      <c r="F131">
        <v>1</v>
      </c>
      <c r="G131" s="11">
        <v>990</v>
      </c>
      <c r="H131">
        <v>0.05</v>
      </c>
    </row>
    <row r="132" spans="1:8" x14ac:dyDescent="0.25">
      <c r="A132">
        <v>538</v>
      </c>
      <c r="B132" s="4">
        <v>45077</v>
      </c>
      <c r="C132">
        <v>2</v>
      </c>
      <c r="D132">
        <v>8</v>
      </c>
      <c r="E132" t="s">
        <v>34</v>
      </c>
      <c r="F132">
        <v>1</v>
      </c>
      <c r="G132" s="11">
        <v>3900</v>
      </c>
      <c r="H132">
        <v>0.01</v>
      </c>
    </row>
    <row r="133" spans="1:8" x14ac:dyDescent="0.25">
      <c r="A133">
        <v>540</v>
      </c>
      <c r="B133" s="4">
        <v>45174</v>
      </c>
      <c r="C133">
        <v>5</v>
      </c>
      <c r="D133">
        <v>4</v>
      </c>
      <c r="E133" t="s">
        <v>30</v>
      </c>
      <c r="F133">
        <v>1</v>
      </c>
      <c r="G133" s="11">
        <v>3700</v>
      </c>
      <c r="H133">
        <v>0.03</v>
      </c>
    </row>
    <row r="134" spans="1:8" x14ac:dyDescent="0.25">
      <c r="A134">
        <v>544</v>
      </c>
      <c r="B134" s="4">
        <v>44974</v>
      </c>
      <c r="C134">
        <v>2</v>
      </c>
      <c r="D134">
        <v>7</v>
      </c>
      <c r="E134" t="s">
        <v>33</v>
      </c>
      <c r="F134">
        <v>1</v>
      </c>
      <c r="G134" s="11">
        <v>3900</v>
      </c>
      <c r="H134">
        <v>0.09</v>
      </c>
    </row>
    <row r="135" spans="1:8" x14ac:dyDescent="0.25">
      <c r="A135">
        <v>547</v>
      </c>
      <c r="B135" s="4">
        <v>45048</v>
      </c>
      <c r="C135">
        <v>5</v>
      </c>
      <c r="D135">
        <v>7</v>
      </c>
      <c r="E135" t="s">
        <v>33</v>
      </c>
      <c r="F135">
        <v>1</v>
      </c>
      <c r="G135" s="11">
        <v>3900</v>
      </c>
      <c r="H135">
        <v>0.02</v>
      </c>
    </row>
    <row r="136" spans="1:8" x14ac:dyDescent="0.25">
      <c r="A136">
        <v>548</v>
      </c>
      <c r="B136" s="4">
        <v>45096</v>
      </c>
      <c r="C136">
        <v>1</v>
      </c>
      <c r="D136">
        <v>10</v>
      </c>
      <c r="E136" t="s">
        <v>23</v>
      </c>
      <c r="F136">
        <v>1</v>
      </c>
      <c r="G136" s="11">
        <v>2700</v>
      </c>
      <c r="H136">
        <v>7.0000000000000007E-2</v>
      </c>
    </row>
    <row r="137" spans="1:8" x14ac:dyDescent="0.25">
      <c r="A137">
        <v>550</v>
      </c>
      <c r="B137" s="4">
        <v>45056</v>
      </c>
      <c r="C137">
        <v>1</v>
      </c>
      <c r="D137">
        <v>2</v>
      </c>
      <c r="E137" t="s">
        <v>18</v>
      </c>
      <c r="F137">
        <v>1</v>
      </c>
      <c r="G137" s="11">
        <v>7800</v>
      </c>
      <c r="H137">
        <v>0.04</v>
      </c>
    </row>
    <row r="138" spans="1:8" x14ac:dyDescent="0.25">
      <c r="A138">
        <v>557</v>
      </c>
      <c r="B138" s="4">
        <v>44931</v>
      </c>
      <c r="C138">
        <v>1</v>
      </c>
      <c r="D138">
        <v>17</v>
      </c>
      <c r="E138" t="s">
        <v>36</v>
      </c>
      <c r="F138">
        <v>1</v>
      </c>
      <c r="G138" s="11">
        <v>990</v>
      </c>
      <c r="H138">
        <v>0.1</v>
      </c>
    </row>
    <row r="139" spans="1:8" x14ac:dyDescent="0.25">
      <c r="A139">
        <v>561</v>
      </c>
      <c r="B139" s="4">
        <v>45156</v>
      </c>
      <c r="C139">
        <v>2</v>
      </c>
      <c r="D139">
        <v>10</v>
      </c>
      <c r="E139" t="s">
        <v>23</v>
      </c>
      <c r="F139">
        <v>1</v>
      </c>
      <c r="G139" s="11">
        <v>2700</v>
      </c>
      <c r="H139">
        <v>0.05</v>
      </c>
    </row>
    <row r="140" spans="1:8" x14ac:dyDescent="0.25">
      <c r="A140">
        <v>576</v>
      </c>
      <c r="B140" s="4">
        <v>45137</v>
      </c>
      <c r="C140">
        <v>2</v>
      </c>
      <c r="D140">
        <v>2</v>
      </c>
      <c r="E140" t="s">
        <v>18</v>
      </c>
      <c r="F140">
        <v>1</v>
      </c>
      <c r="G140" s="11">
        <v>7800</v>
      </c>
      <c r="H140">
        <v>0.1</v>
      </c>
    </row>
    <row r="141" spans="1:8" x14ac:dyDescent="0.25">
      <c r="A141">
        <v>592</v>
      </c>
      <c r="B141" s="4">
        <v>45250</v>
      </c>
      <c r="C141">
        <v>1</v>
      </c>
      <c r="D141">
        <v>9</v>
      </c>
      <c r="E141" t="s">
        <v>22</v>
      </c>
      <c r="F141">
        <v>1</v>
      </c>
      <c r="G141" s="11">
        <v>2650</v>
      </c>
      <c r="H141">
        <v>0.06</v>
      </c>
    </row>
    <row r="142" spans="1:8" x14ac:dyDescent="0.25">
      <c r="A142">
        <v>596</v>
      </c>
      <c r="B142" s="4">
        <v>44944</v>
      </c>
      <c r="C142">
        <v>2</v>
      </c>
      <c r="D142">
        <v>17</v>
      </c>
      <c r="E142" t="s">
        <v>36</v>
      </c>
      <c r="F142">
        <v>1</v>
      </c>
      <c r="G142" s="11">
        <v>990</v>
      </c>
      <c r="H142">
        <v>0.01</v>
      </c>
    </row>
    <row r="143" spans="1:8" x14ac:dyDescent="0.25">
      <c r="A143">
        <v>600</v>
      </c>
      <c r="B143" s="4">
        <v>45117</v>
      </c>
      <c r="C143">
        <v>6</v>
      </c>
      <c r="D143">
        <v>10</v>
      </c>
      <c r="E143" t="s">
        <v>23</v>
      </c>
      <c r="F143">
        <v>1</v>
      </c>
      <c r="G143" s="11">
        <v>2700</v>
      </c>
      <c r="H143">
        <v>0.05</v>
      </c>
    </row>
    <row r="144" spans="1:8" x14ac:dyDescent="0.25">
      <c r="A144">
        <v>608</v>
      </c>
      <c r="B144" s="4">
        <v>44994</v>
      </c>
      <c r="C144">
        <v>5</v>
      </c>
      <c r="D144">
        <v>9</v>
      </c>
      <c r="E144" t="s">
        <v>22</v>
      </c>
      <c r="F144">
        <v>1</v>
      </c>
      <c r="G144" s="11">
        <v>2650</v>
      </c>
      <c r="H144">
        <v>0.08</v>
      </c>
    </row>
    <row r="145" spans="1:8" x14ac:dyDescent="0.25">
      <c r="A145">
        <v>616</v>
      </c>
      <c r="B145" s="4">
        <v>45137</v>
      </c>
      <c r="C145">
        <v>2</v>
      </c>
      <c r="D145">
        <v>3</v>
      </c>
      <c r="E145" t="s">
        <v>19</v>
      </c>
      <c r="F145">
        <v>1</v>
      </c>
      <c r="G145" s="11">
        <v>7700</v>
      </c>
      <c r="H145">
        <v>0.08</v>
      </c>
    </row>
    <row r="146" spans="1:8" x14ac:dyDescent="0.25">
      <c r="A146">
        <v>618</v>
      </c>
      <c r="B146" s="4">
        <v>45015</v>
      </c>
      <c r="C146">
        <v>6</v>
      </c>
      <c r="D146">
        <v>8</v>
      </c>
      <c r="E146" t="s">
        <v>34</v>
      </c>
      <c r="F146">
        <v>1</v>
      </c>
      <c r="G146" s="11">
        <v>3900</v>
      </c>
      <c r="H146">
        <v>7.0000000000000007E-2</v>
      </c>
    </row>
    <row r="147" spans="1:8" x14ac:dyDescent="0.25">
      <c r="A147">
        <v>620</v>
      </c>
      <c r="B147" s="4">
        <v>45004</v>
      </c>
      <c r="C147">
        <v>3</v>
      </c>
      <c r="D147">
        <v>17</v>
      </c>
      <c r="E147" t="s">
        <v>36</v>
      </c>
      <c r="F147">
        <v>1</v>
      </c>
      <c r="G147" s="11">
        <v>990</v>
      </c>
      <c r="H147">
        <v>0.05</v>
      </c>
    </row>
    <row r="148" spans="1:8" x14ac:dyDescent="0.25">
      <c r="A148">
        <v>625</v>
      </c>
      <c r="B148" s="4">
        <v>45153</v>
      </c>
      <c r="C148">
        <v>5</v>
      </c>
      <c r="D148">
        <v>11</v>
      </c>
      <c r="E148" t="s">
        <v>24</v>
      </c>
      <c r="F148">
        <v>1</v>
      </c>
      <c r="G148" s="11">
        <v>2700</v>
      </c>
      <c r="H148">
        <v>0</v>
      </c>
    </row>
    <row r="149" spans="1:8" x14ac:dyDescent="0.25">
      <c r="A149">
        <v>630</v>
      </c>
      <c r="B149" s="4">
        <v>45280</v>
      </c>
      <c r="C149">
        <v>3</v>
      </c>
      <c r="D149">
        <v>8</v>
      </c>
      <c r="E149" t="s">
        <v>34</v>
      </c>
      <c r="F149">
        <v>1</v>
      </c>
      <c r="G149" s="11">
        <v>3900</v>
      </c>
      <c r="H149">
        <v>0.03</v>
      </c>
    </row>
    <row r="150" spans="1:8" x14ac:dyDescent="0.25">
      <c r="A150">
        <v>633</v>
      </c>
      <c r="B150" s="4">
        <v>45280</v>
      </c>
      <c r="C150">
        <v>3</v>
      </c>
      <c r="D150">
        <v>14</v>
      </c>
      <c r="E150" t="s">
        <v>27</v>
      </c>
      <c r="F150">
        <v>1</v>
      </c>
      <c r="G150" s="11">
        <v>2700</v>
      </c>
      <c r="H150">
        <v>0.05</v>
      </c>
    </row>
    <row r="151" spans="1:8" x14ac:dyDescent="0.25">
      <c r="A151">
        <v>638</v>
      </c>
      <c r="B151" s="4">
        <v>44972</v>
      </c>
      <c r="C151">
        <v>1</v>
      </c>
      <c r="D151">
        <v>14</v>
      </c>
      <c r="E151" t="s">
        <v>27</v>
      </c>
      <c r="F151">
        <v>1</v>
      </c>
      <c r="G151" s="11">
        <v>2700</v>
      </c>
      <c r="H151">
        <v>0.01</v>
      </c>
    </row>
    <row r="152" spans="1:8" x14ac:dyDescent="0.25">
      <c r="A152">
        <v>645</v>
      </c>
      <c r="B152" s="4">
        <v>45053</v>
      </c>
      <c r="C152">
        <v>6</v>
      </c>
      <c r="D152">
        <v>16</v>
      </c>
      <c r="E152" t="s">
        <v>35</v>
      </c>
      <c r="F152">
        <v>1</v>
      </c>
      <c r="G152" s="11">
        <v>990</v>
      </c>
      <c r="H152">
        <v>0.08</v>
      </c>
    </row>
    <row r="153" spans="1:8" x14ac:dyDescent="0.25">
      <c r="A153">
        <v>646</v>
      </c>
      <c r="B153" s="4">
        <v>45101</v>
      </c>
      <c r="C153">
        <v>1</v>
      </c>
      <c r="D153">
        <v>10</v>
      </c>
      <c r="E153" t="s">
        <v>23</v>
      </c>
      <c r="F153">
        <v>1</v>
      </c>
      <c r="G153" s="11">
        <v>2700</v>
      </c>
      <c r="H153">
        <v>0.01</v>
      </c>
    </row>
    <row r="154" spans="1:8" x14ac:dyDescent="0.25">
      <c r="A154">
        <v>653</v>
      </c>
      <c r="B154" s="4">
        <v>45213</v>
      </c>
      <c r="C154">
        <v>1</v>
      </c>
      <c r="D154">
        <v>11</v>
      </c>
      <c r="E154" t="s">
        <v>24</v>
      </c>
      <c r="F154">
        <v>1</v>
      </c>
      <c r="G154" s="11">
        <v>2700</v>
      </c>
      <c r="H154">
        <v>0.08</v>
      </c>
    </row>
    <row r="155" spans="1:8" x14ac:dyDescent="0.25">
      <c r="A155">
        <v>655</v>
      </c>
      <c r="B155" s="4">
        <v>44935</v>
      </c>
      <c r="C155">
        <v>4</v>
      </c>
      <c r="D155">
        <v>5</v>
      </c>
      <c r="E155" t="s">
        <v>31</v>
      </c>
      <c r="F155">
        <v>1</v>
      </c>
      <c r="G155" s="11">
        <v>3900</v>
      </c>
      <c r="H155">
        <v>0.08</v>
      </c>
    </row>
    <row r="156" spans="1:8" x14ac:dyDescent="0.25">
      <c r="A156">
        <v>662</v>
      </c>
      <c r="B156" s="4">
        <v>45061</v>
      </c>
      <c r="C156">
        <v>6</v>
      </c>
      <c r="D156">
        <v>15</v>
      </c>
      <c r="E156" t="s">
        <v>29</v>
      </c>
      <c r="F156">
        <v>1</v>
      </c>
      <c r="G156" s="11">
        <v>950</v>
      </c>
      <c r="H156">
        <v>0.09</v>
      </c>
    </row>
    <row r="157" spans="1:8" x14ac:dyDescent="0.25">
      <c r="A157">
        <v>669</v>
      </c>
      <c r="B157" s="4">
        <v>45093</v>
      </c>
      <c r="C157">
        <v>4</v>
      </c>
      <c r="D157">
        <v>5</v>
      </c>
      <c r="E157" t="s">
        <v>31</v>
      </c>
      <c r="F157">
        <v>1</v>
      </c>
      <c r="G157" s="11">
        <v>3900</v>
      </c>
      <c r="H157">
        <v>0.03</v>
      </c>
    </row>
    <row r="158" spans="1:8" x14ac:dyDescent="0.25">
      <c r="A158">
        <v>674</v>
      </c>
      <c r="B158" s="4">
        <v>45001</v>
      </c>
      <c r="C158">
        <v>2</v>
      </c>
      <c r="D158">
        <v>2</v>
      </c>
      <c r="E158" t="s">
        <v>18</v>
      </c>
      <c r="F158">
        <v>1</v>
      </c>
      <c r="G158" s="11">
        <v>7800</v>
      </c>
      <c r="H158">
        <v>0.01</v>
      </c>
    </row>
    <row r="159" spans="1:8" x14ac:dyDescent="0.25">
      <c r="A159">
        <v>685</v>
      </c>
      <c r="B159" s="4">
        <v>45006</v>
      </c>
      <c r="C159">
        <v>6</v>
      </c>
      <c r="D159">
        <v>16</v>
      </c>
      <c r="E159" t="s">
        <v>35</v>
      </c>
      <c r="F159">
        <v>1</v>
      </c>
      <c r="G159" s="11">
        <v>990</v>
      </c>
      <c r="H159">
        <v>0.04</v>
      </c>
    </row>
    <row r="160" spans="1:8" x14ac:dyDescent="0.25">
      <c r="A160">
        <v>692</v>
      </c>
      <c r="B160" s="4">
        <v>45233</v>
      </c>
      <c r="C160">
        <v>5</v>
      </c>
      <c r="D160">
        <v>6</v>
      </c>
      <c r="E160" t="s">
        <v>32</v>
      </c>
      <c r="F160">
        <v>1</v>
      </c>
      <c r="G160" s="11">
        <v>3900</v>
      </c>
      <c r="H160">
        <v>0.08</v>
      </c>
    </row>
    <row r="161" spans="1:8" x14ac:dyDescent="0.25">
      <c r="A161">
        <v>698</v>
      </c>
      <c r="B161" s="4">
        <v>45184</v>
      </c>
      <c r="C161">
        <v>4</v>
      </c>
      <c r="D161">
        <v>7</v>
      </c>
      <c r="E161" t="s">
        <v>33</v>
      </c>
      <c r="F161">
        <v>1</v>
      </c>
      <c r="G161" s="11">
        <v>3900</v>
      </c>
      <c r="H161">
        <v>0.01</v>
      </c>
    </row>
    <row r="162" spans="1:8" x14ac:dyDescent="0.25">
      <c r="A162">
        <v>704</v>
      </c>
      <c r="B162" s="4">
        <v>44975</v>
      </c>
      <c r="C162">
        <v>2</v>
      </c>
      <c r="D162">
        <v>15</v>
      </c>
      <c r="E162" t="s">
        <v>29</v>
      </c>
      <c r="F162">
        <v>1</v>
      </c>
      <c r="G162" s="11">
        <v>950</v>
      </c>
      <c r="H162">
        <v>0.06</v>
      </c>
    </row>
    <row r="163" spans="1:8" x14ac:dyDescent="0.25">
      <c r="A163">
        <v>708</v>
      </c>
      <c r="B163" s="4">
        <v>45138</v>
      </c>
      <c r="C163">
        <v>5</v>
      </c>
      <c r="D163">
        <v>12</v>
      </c>
      <c r="E163" t="s">
        <v>25</v>
      </c>
      <c r="F163">
        <v>1</v>
      </c>
      <c r="G163" s="11">
        <v>2700</v>
      </c>
      <c r="H163">
        <v>0.08</v>
      </c>
    </row>
    <row r="164" spans="1:8" x14ac:dyDescent="0.25">
      <c r="A164">
        <v>714</v>
      </c>
      <c r="B164" s="4">
        <v>45140</v>
      </c>
      <c r="C164">
        <v>6</v>
      </c>
      <c r="D164">
        <v>13</v>
      </c>
      <c r="E164" t="s">
        <v>26</v>
      </c>
      <c r="F164">
        <v>1</v>
      </c>
      <c r="G164" s="11">
        <v>2700</v>
      </c>
      <c r="H164">
        <v>0.06</v>
      </c>
    </row>
    <row r="165" spans="1:8" x14ac:dyDescent="0.25">
      <c r="A165">
        <v>718</v>
      </c>
      <c r="B165" s="4">
        <v>45261</v>
      </c>
      <c r="C165">
        <v>5</v>
      </c>
      <c r="D165">
        <v>9</v>
      </c>
      <c r="E165" t="s">
        <v>22</v>
      </c>
      <c r="F165">
        <v>1</v>
      </c>
      <c r="G165" s="11">
        <v>2650</v>
      </c>
      <c r="H165">
        <v>0</v>
      </c>
    </row>
    <row r="166" spans="1:8" x14ac:dyDescent="0.25">
      <c r="A166">
        <v>724</v>
      </c>
      <c r="B166" s="4">
        <v>45089</v>
      </c>
      <c r="C166">
        <v>3</v>
      </c>
      <c r="D166">
        <v>2</v>
      </c>
      <c r="E166" t="s">
        <v>18</v>
      </c>
      <c r="F166">
        <v>1</v>
      </c>
      <c r="G166" s="11">
        <v>7800</v>
      </c>
      <c r="H166">
        <v>0.1</v>
      </c>
    </row>
    <row r="167" spans="1:8" x14ac:dyDescent="0.25">
      <c r="A167">
        <v>731</v>
      </c>
      <c r="B167" s="4">
        <v>45114</v>
      </c>
      <c r="C167">
        <v>6</v>
      </c>
      <c r="D167">
        <v>17</v>
      </c>
      <c r="E167" t="s">
        <v>36</v>
      </c>
      <c r="F167">
        <v>1</v>
      </c>
      <c r="G167" s="11">
        <v>990</v>
      </c>
      <c r="H167">
        <v>0.06</v>
      </c>
    </row>
    <row r="168" spans="1:8" x14ac:dyDescent="0.25">
      <c r="A168">
        <v>737</v>
      </c>
      <c r="B168" s="4">
        <v>45140</v>
      </c>
      <c r="C168">
        <v>5</v>
      </c>
      <c r="D168">
        <v>6</v>
      </c>
      <c r="E168" t="s">
        <v>32</v>
      </c>
      <c r="F168">
        <v>1</v>
      </c>
      <c r="G168" s="11">
        <v>3900</v>
      </c>
      <c r="H168">
        <v>0</v>
      </c>
    </row>
    <row r="169" spans="1:8" x14ac:dyDescent="0.25">
      <c r="A169">
        <v>743</v>
      </c>
      <c r="B169" s="4">
        <v>45287</v>
      </c>
      <c r="C169">
        <v>5</v>
      </c>
      <c r="D169">
        <v>5</v>
      </c>
      <c r="E169" t="s">
        <v>31</v>
      </c>
      <c r="F169">
        <v>1</v>
      </c>
      <c r="G169" s="11">
        <v>3900</v>
      </c>
      <c r="H169">
        <v>0.02</v>
      </c>
    </row>
    <row r="170" spans="1:8" x14ac:dyDescent="0.25">
      <c r="A170">
        <v>748</v>
      </c>
      <c r="B170" s="4">
        <v>45238</v>
      </c>
      <c r="C170">
        <v>3</v>
      </c>
      <c r="D170">
        <v>12</v>
      </c>
      <c r="E170" t="s">
        <v>25</v>
      </c>
      <c r="F170">
        <v>1</v>
      </c>
      <c r="G170" s="11">
        <v>2700</v>
      </c>
      <c r="H170">
        <v>0.02</v>
      </c>
    </row>
    <row r="171" spans="1:8" x14ac:dyDescent="0.25">
      <c r="A171">
        <v>756</v>
      </c>
      <c r="B171" s="4">
        <v>45021</v>
      </c>
      <c r="C171">
        <v>6</v>
      </c>
      <c r="D171">
        <v>3</v>
      </c>
      <c r="E171" t="s">
        <v>19</v>
      </c>
      <c r="F171">
        <v>1</v>
      </c>
      <c r="G171" s="11">
        <v>7700</v>
      </c>
      <c r="H171">
        <v>0.02</v>
      </c>
    </row>
    <row r="172" spans="1:8" x14ac:dyDescent="0.25">
      <c r="A172">
        <v>766</v>
      </c>
      <c r="B172" s="4">
        <v>45163</v>
      </c>
      <c r="C172">
        <v>3</v>
      </c>
      <c r="D172">
        <v>16</v>
      </c>
      <c r="E172" t="s">
        <v>35</v>
      </c>
      <c r="F172">
        <v>1</v>
      </c>
      <c r="G172" s="11">
        <v>990</v>
      </c>
      <c r="H172">
        <v>0.06</v>
      </c>
    </row>
    <row r="173" spans="1:8" x14ac:dyDescent="0.25">
      <c r="A173">
        <v>767</v>
      </c>
      <c r="B173" s="4">
        <v>45251</v>
      </c>
      <c r="C173">
        <v>5</v>
      </c>
      <c r="D173">
        <v>4</v>
      </c>
      <c r="E173" t="s">
        <v>30</v>
      </c>
      <c r="F173">
        <v>1</v>
      </c>
      <c r="G173" s="11">
        <v>3700</v>
      </c>
      <c r="H173">
        <v>0</v>
      </c>
    </row>
    <row r="174" spans="1:8" x14ac:dyDescent="0.25">
      <c r="A174">
        <v>768</v>
      </c>
      <c r="B174" s="4">
        <v>45278</v>
      </c>
      <c r="C174">
        <v>5</v>
      </c>
      <c r="D174">
        <v>10</v>
      </c>
      <c r="E174" t="s">
        <v>23</v>
      </c>
      <c r="F174">
        <v>1</v>
      </c>
      <c r="G174" s="11">
        <v>2700</v>
      </c>
      <c r="H174">
        <v>0.05</v>
      </c>
    </row>
    <row r="175" spans="1:8" x14ac:dyDescent="0.25">
      <c r="A175">
        <v>769</v>
      </c>
      <c r="B175" s="4">
        <v>45144</v>
      </c>
      <c r="C175">
        <v>6</v>
      </c>
      <c r="D175">
        <v>11</v>
      </c>
      <c r="E175" t="s">
        <v>24</v>
      </c>
      <c r="F175">
        <v>1</v>
      </c>
      <c r="G175" s="11">
        <v>2700</v>
      </c>
      <c r="H175">
        <v>0.02</v>
      </c>
    </row>
    <row r="176" spans="1:8" x14ac:dyDescent="0.25">
      <c r="A176">
        <v>778</v>
      </c>
      <c r="B176" s="4">
        <v>45191</v>
      </c>
      <c r="C176">
        <v>5</v>
      </c>
      <c r="D176">
        <v>2</v>
      </c>
      <c r="E176" t="s">
        <v>18</v>
      </c>
      <c r="F176">
        <v>1</v>
      </c>
      <c r="G176" s="11">
        <v>7800</v>
      </c>
      <c r="H176">
        <v>0.1</v>
      </c>
    </row>
    <row r="177" spans="1:8" x14ac:dyDescent="0.25">
      <c r="A177">
        <v>780</v>
      </c>
      <c r="B177" s="4">
        <v>45284</v>
      </c>
      <c r="C177">
        <v>2</v>
      </c>
      <c r="D177">
        <v>12</v>
      </c>
      <c r="E177" t="s">
        <v>25</v>
      </c>
      <c r="F177">
        <v>1</v>
      </c>
      <c r="G177" s="11">
        <v>2700</v>
      </c>
      <c r="H177">
        <v>0.02</v>
      </c>
    </row>
    <row r="178" spans="1:8" x14ac:dyDescent="0.25">
      <c r="A178">
        <v>785</v>
      </c>
      <c r="B178" s="4">
        <v>45269</v>
      </c>
      <c r="C178">
        <v>6</v>
      </c>
      <c r="D178">
        <v>11</v>
      </c>
      <c r="E178" t="s">
        <v>24</v>
      </c>
      <c r="F178">
        <v>1</v>
      </c>
      <c r="G178" s="11">
        <v>2700</v>
      </c>
      <c r="H178">
        <v>0.1</v>
      </c>
    </row>
    <row r="179" spans="1:8" x14ac:dyDescent="0.25">
      <c r="A179">
        <v>790</v>
      </c>
      <c r="B179" s="4">
        <v>45014</v>
      </c>
      <c r="C179">
        <v>4</v>
      </c>
      <c r="D179">
        <v>6</v>
      </c>
      <c r="E179" t="s">
        <v>32</v>
      </c>
      <c r="F179">
        <v>1</v>
      </c>
      <c r="G179" s="11">
        <v>3900</v>
      </c>
      <c r="H179">
        <v>0.09</v>
      </c>
    </row>
    <row r="180" spans="1:8" x14ac:dyDescent="0.25">
      <c r="A180">
        <v>792</v>
      </c>
      <c r="B180" s="4">
        <v>44937</v>
      </c>
      <c r="C180">
        <v>2</v>
      </c>
      <c r="D180">
        <v>8</v>
      </c>
      <c r="E180" t="s">
        <v>34</v>
      </c>
      <c r="F180">
        <v>1</v>
      </c>
      <c r="G180" s="11">
        <v>3900</v>
      </c>
      <c r="H180">
        <v>0.04</v>
      </c>
    </row>
    <row r="181" spans="1:8" x14ac:dyDescent="0.25">
      <c r="A181">
        <v>793</v>
      </c>
      <c r="B181" s="4">
        <v>45172</v>
      </c>
      <c r="C181">
        <v>6</v>
      </c>
      <c r="D181">
        <v>5</v>
      </c>
      <c r="E181" t="s">
        <v>31</v>
      </c>
      <c r="F181">
        <v>1</v>
      </c>
      <c r="G181" s="11">
        <v>3900</v>
      </c>
      <c r="H181">
        <v>0</v>
      </c>
    </row>
    <row r="182" spans="1:8" x14ac:dyDescent="0.25">
      <c r="A182">
        <v>799</v>
      </c>
      <c r="B182" s="4">
        <v>45200</v>
      </c>
      <c r="C182">
        <v>2</v>
      </c>
      <c r="D182">
        <v>9</v>
      </c>
      <c r="E182" t="s">
        <v>22</v>
      </c>
      <c r="F182">
        <v>1</v>
      </c>
      <c r="G182" s="11">
        <v>2650</v>
      </c>
      <c r="H182">
        <v>0.01</v>
      </c>
    </row>
    <row r="183" spans="1:8" x14ac:dyDescent="0.25">
      <c r="A183">
        <v>803</v>
      </c>
      <c r="B183" s="4">
        <v>45099</v>
      </c>
      <c r="C183">
        <v>4</v>
      </c>
      <c r="D183">
        <v>8</v>
      </c>
      <c r="E183" t="s">
        <v>34</v>
      </c>
      <c r="F183">
        <v>1</v>
      </c>
      <c r="G183" s="11">
        <v>3900</v>
      </c>
      <c r="H183">
        <v>0.05</v>
      </c>
    </row>
    <row r="184" spans="1:8" x14ac:dyDescent="0.25">
      <c r="A184">
        <v>816</v>
      </c>
      <c r="B184" s="4">
        <v>45199</v>
      </c>
      <c r="C184">
        <v>2</v>
      </c>
      <c r="D184">
        <v>8</v>
      </c>
      <c r="E184" t="s">
        <v>34</v>
      </c>
      <c r="F184">
        <v>1</v>
      </c>
      <c r="G184" s="11">
        <v>3900</v>
      </c>
      <c r="H184">
        <v>0.06</v>
      </c>
    </row>
    <row r="185" spans="1:8" x14ac:dyDescent="0.25">
      <c r="A185">
        <v>820</v>
      </c>
      <c r="B185" s="4">
        <v>45050</v>
      </c>
      <c r="C185">
        <v>2</v>
      </c>
      <c r="D185">
        <v>8</v>
      </c>
      <c r="E185" t="s">
        <v>34</v>
      </c>
      <c r="F185">
        <v>1</v>
      </c>
      <c r="G185" s="11">
        <v>3900</v>
      </c>
      <c r="H185">
        <v>0.05</v>
      </c>
    </row>
    <row r="186" spans="1:8" x14ac:dyDescent="0.25">
      <c r="A186">
        <v>822</v>
      </c>
      <c r="B186" s="4">
        <v>44942</v>
      </c>
      <c r="C186">
        <v>2</v>
      </c>
      <c r="D186">
        <v>1</v>
      </c>
      <c r="E186" t="s">
        <v>11</v>
      </c>
      <c r="F186">
        <v>1</v>
      </c>
      <c r="G186" s="11">
        <v>7500</v>
      </c>
      <c r="H186">
        <v>0.06</v>
      </c>
    </row>
    <row r="187" spans="1:8" x14ac:dyDescent="0.25">
      <c r="A187">
        <v>829</v>
      </c>
      <c r="B187" s="4">
        <v>45069</v>
      </c>
      <c r="C187">
        <v>5</v>
      </c>
      <c r="D187">
        <v>14</v>
      </c>
      <c r="E187" t="s">
        <v>27</v>
      </c>
      <c r="F187">
        <v>1</v>
      </c>
      <c r="G187" s="11">
        <v>2700</v>
      </c>
      <c r="H187">
        <v>0.03</v>
      </c>
    </row>
    <row r="188" spans="1:8" x14ac:dyDescent="0.25">
      <c r="A188">
        <v>830</v>
      </c>
      <c r="B188" s="4">
        <v>44985</v>
      </c>
      <c r="C188">
        <v>4</v>
      </c>
      <c r="D188">
        <v>3</v>
      </c>
      <c r="E188" t="s">
        <v>19</v>
      </c>
      <c r="F188">
        <v>1</v>
      </c>
      <c r="G188" s="11">
        <v>7700</v>
      </c>
      <c r="H188">
        <v>0.1</v>
      </c>
    </row>
    <row r="189" spans="1:8" x14ac:dyDescent="0.25">
      <c r="A189">
        <v>834</v>
      </c>
      <c r="B189" s="4">
        <v>45207</v>
      </c>
      <c r="C189">
        <v>6</v>
      </c>
      <c r="D189">
        <v>8</v>
      </c>
      <c r="E189" t="s">
        <v>34</v>
      </c>
      <c r="F189">
        <v>1</v>
      </c>
      <c r="G189" s="11">
        <v>3900</v>
      </c>
      <c r="H189">
        <v>0.06</v>
      </c>
    </row>
    <row r="190" spans="1:8" x14ac:dyDescent="0.25">
      <c r="A190">
        <v>842</v>
      </c>
      <c r="B190" s="4">
        <v>45055</v>
      </c>
      <c r="C190">
        <v>1</v>
      </c>
      <c r="D190">
        <v>14</v>
      </c>
      <c r="E190" t="s">
        <v>27</v>
      </c>
      <c r="F190">
        <v>1</v>
      </c>
      <c r="G190" s="11">
        <v>2700</v>
      </c>
      <c r="H190">
        <v>0.09</v>
      </c>
    </row>
    <row r="191" spans="1:8" x14ac:dyDescent="0.25">
      <c r="A191">
        <v>848</v>
      </c>
      <c r="B191" s="4">
        <v>45283</v>
      </c>
      <c r="C191">
        <v>3</v>
      </c>
      <c r="D191">
        <v>5</v>
      </c>
      <c r="E191" t="s">
        <v>31</v>
      </c>
      <c r="F191">
        <v>1</v>
      </c>
      <c r="G191" s="11">
        <v>3900</v>
      </c>
      <c r="H191">
        <v>0.03</v>
      </c>
    </row>
    <row r="192" spans="1:8" x14ac:dyDescent="0.25">
      <c r="A192">
        <v>856</v>
      </c>
      <c r="B192" s="4">
        <v>45082</v>
      </c>
      <c r="C192">
        <v>5</v>
      </c>
      <c r="D192">
        <v>17</v>
      </c>
      <c r="E192" t="s">
        <v>36</v>
      </c>
      <c r="F192">
        <v>1</v>
      </c>
      <c r="G192" s="11">
        <v>990</v>
      </c>
      <c r="H192">
        <v>0.04</v>
      </c>
    </row>
    <row r="193" spans="1:8" x14ac:dyDescent="0.25">
      <c r="A193">
        <v>858</v>
      </c>
      <c r="B193" s="4">
        <v>45032</v>
      </c>
      <c r="C193">
        <v>6</v>
      </c>
      <c r="D193">
        <v>10</v>
      </c>
      <c r="E193" t="s">
        <v>23</v>
      </c>
      <c r="F193">
        <v>1</v>
      </c>
      <c r="G193" s="11">
        <v>2700</v>
      </c>
      <c r="H193">
        <v>0</v>
      </c>
    </row>
    <row r="194" spans="1:8" x14ac:dyDescent="0.25">
      <c r="A194">
        <v>859</v>
      </c>
      <c r="B194" s="4">
        <v>45057</v>
      </c>
      <c r="C194">
        <v>4</v>
      </c>
      <c r="D194">
        <v>4</v>
      </c>
      <c r="E194" t="s">
        <v>30</v>
      </c>
      <c r="F194">
        <v>1</v>
      </c>
      <c r="G194" s="11">
        <v>3700</v>
      </c>
      <c r="H194">
        <v>0.1</v>
      </c>
    </row>
    <row r="195" spans="1:8" x14ac:dyDescent="0.25">
      <c r="A195">
        <v>860</v>
      </c>
      <c r="B195" s="4">
        <v>45252</v>
      </c>
      <c r="C195">
        <v>2</v>
      </c>
      <c r="D195">
        <v>7</v>
      </c>
      <c r="E195" t="s">
        <v>33</v>
      </c>
      <c r="F195">
        <v>1</v>
      </c>
      <c r="G195" s="11">
        <v>3900</v>
      </c>
      <c r="H195">
        <v>0.01</v>
      </c>
    </row>
    <row r="196" spans="1:8" x14ac:dyDescent="0.25">
      <c r="A196">
        <v>865</v>
      </c>
      <c r="B196" s="4">
        <v>45105</v>
      </c>
      <c r="C196">
        <v>3</v>
      </c>
      <c r="D196">
        <v>2</v>
      </c>
      <c r="E196" t="s">
        <v>18</v>
      </c>
      <c r="F196">
        <v>1</v>
      </c>
      <c r="G196" s="11">
        <v>7800</v>
      </c>
      <c r="H196">
        <v>0.06</v>
      </c>
    </row>
    <row r="197" spans="1:8" x14ac:dyDescent="0.25">
      <c r="A197">
        <v>868</v>
      </c>
      <c r="B197" s="4">
        <v>45184</v>
      </c>
      <c r="C197">
        <v>3</v>
      </c>
      <c r="D197">
        <v>1</v>
      </c>
      <c r="E197" t="s">
        <v>11</v>
      </c>
      <c r="F197">
        <v>1</v>
      </c>
      <c r="G197" s="11">
        <v>7500</v>
      </c>
      <c r="H197">
        <v>0.06</v>
      </c>
    </row>
    <row r="198" spans="1:8" x14ac:dyDescent="0.25">
      <c r="A198">
        <v>872</v>
      </c>
      <c r="B198" s="4">
        <v>45173</v>
      </c>
      <c r="C198">
        <v>6</v>
      </c>
      <c r="D198">
        <v>9</v>
      </c>
      <c r="E198" t="s">
        <v>22</v>
      </c>
      <c r="F198">
        <v>1</v>
      </c>
      <c r="G198" s="11">
        <v>2650</v>
      </c>
      <c r="H198">
        <v>0.09</v>
      </c>
    </row>
    <row r="199" spans="1:8" x14ac:dyDescent="0.25">
      <c r="A199">
        <v>875</v>
      </c>
      <c r="B199" s="4">
        <v>45181</v>
      </c>
      <c r="C199">
        <v>6</v>
      </c>
      <c r="D199">
        <v>2</v>
      </c>
      <c r="E199" t="s">
        <v>18</v>
      </c>
      <c r="F199">
        <v>1</v>
      </c>
      <c r="G199" s="11">
        <v>7800</v>
      </c>
      <c r="H199">
        <v>0.02</v>
      </c>
    </row>
    <row r="200" spans="1:8" x14ac:dyDescent="0.25">
      <c r="A200">
        <v>878</v>
      </c>
      <c r="B200" s="4">
        <v>45197</v>
      </c>
      <c r="C200">
        <v>4</v>
      </c>
      <c r="D200">
        <v>4</v>
      </c>
      <c r="E200" t="s">
        <v>30</v>
      </c>
      <c r="F200">
        <v>1</v>
      </c>
      <c r="G200" s="11">
        <v>3700</v>
      </c>
      <c r="H200">
        <v>7.0000000000000007E-2</v>
      </c>
    </row>
    <row r="201" spans="1:8" x14ac:dyDescent="0.25">
      <c r="A201">
        <v>880</v>
      </c>
      <c r="B201" s="4">
        <v>44959</v>
      </c>
      <c r="C201">
        <v>4</v>
      </c>
      <c r="D201">
        <v>4</v>
      </c>
      <c r="E201" t="s">
        <v>30</v>
      </c>
      <c r="F201">
        <v>1</v>
      </c>
      <c r="G201" s="11">
        <v>3700</v>
      </c>
      <c r="H201">
        <v>0.03</v>
      </c>
    </row>
    <row r="202" spans="1:8" x14ac:dyDescent="0.25">
      <c r="A202">
        <v>883</v>
      </c>
      <c r="B202" s="4">
        <v>44935</v>
      </c>
      <c r="C202">
        <v>3</v>
      </c>
      <c r="D202">
        <v>6</v>
      </c>
      <c r="E202" t="s">
        <v>32</v>
      </c>
      <c r="F202">
        <v>1</v>
      </c>
      <c r="G202" s="11">
        <v>3900</v>
      </c>
      <c r="H202">
        <v>0.09</v>
      </c>
    </row>
    <row r="203" spans="1:8" x14ac:dyDescent="0.25">
      <c r="A203">
        <v>885</v>
      </c>
      <c r="B203" s="4">
        <v>45057</v>
      </c>
      <c r="C203">
        <v>1</v>
      </c>
      <c r="D203">
        <v>15</v>
      </c>
      <c r="E203" t="s">
        <v>29</v>
      </c>
      <c r="F203">
        <v>1</v>
      </c>
      <c r="G203" s="11">
        <v>950</v>
      </c>
      <c r="H203">
        <v>0.09</v>
      </c>
    </row>
    <row r="204" spans="1:8" x14ac:dyDescent="0.25">
      <c r="A204">
        <v>890</v>
      </c>
      <c r="B204" s="4">
        <v>44999</v>
      </c>
      <c r="C204">
        <v>4</v>
      </c>
      <c r="D204">
        <v>12</v>
      </c>
      <c r="E204" t="s">
        <v>25</v>
      </c>
      <c r="F204">
        <v>1</v>
      </c>
      <c r="G204" s="11">
        <v>2700</v>
      </c>
      <c r="H204">
        <v>0.03</v>
      </c>
    </row>
    <row r="205" spans="1:8" x14ac:dyDescent="0.25">
      <c r="A205">
        <v>891</v>
      </c>
      <c r="B205" s="4">
        <v>45108</v>
      </c>
      <c r="C205">
        <v>2</v>
      </c>
      <c r="D205">
        <v>15</v>
      </c>
      <c r="E205" t="s">
        <v>29</v>
      </c>
      <c r="F205">
        <v>1</v>
      </c>
      <c r="G205" s="11">
        <v>950</v>
      </c>
      <c r="H205">
        <v>0.03</v>
      </c>
    </row>
    <row r="206" spans="1:8" x14ac:dyDescent="0.25">
      <c r="A206">
        <v>897</v>
      </c>
      <c r="B206" s="4">
        <v>45260</v>
      </c>
      <c r="C206">
        <v>6</v>
      </c>
      <c r="D206">
        <v>7</v>
      </c>
      <c r="E206" t="s">
        <v>33</v>
      </c>
      <c r="F206">
        <v>1</v>
      </c>
      <c r="G206" s="11">
        <v>3900</v>
      </c>
      <c r="H206">
        <v>0.03</v>
      </c>
    </row>
    <row r="207" spans="1:8" x14ac:dyDescent="0.25">
      <c r="A207">
        <v>900</v>
      </c>
      <c r="B207" s="4">
        <v>45047</v>
      </c>
      <c r="C207">
        <v>3</v>
      </c>
      <c r="D207">
        <v>9</v>
      </c>
      <c r="E207" t="s">
        <v>22</v>
      </c>
      <c r="F207">
        <v>1</v>
      </c>
      <c r="G207" s="11">
        <v>2650</v>
      </c>
      <c r="H207">
        <v>0</v>
      </c>
    </row>
    <row r="208" spans="1:8" x14ac:dyDescent="0.25">
      <c r="A208">
        <v>903</v>
      </c>
      <c r="B208" s="4">
        <v>45247</v>
      </c>
      <c r="C208">
        <v>1</v>
      </c>
      <c r="D208">
        <v>9</v>
      </c>
      <c r="E208" t="s">
        <v>22</v>
      </c>
      <c r="F208">
        <v>1</v>
      </c>
      <c r="G208" s="11">
        <v>2650</v>
      </c>
      <c r="H208">
        <v>0.02</v>
      </c>
    </row>
    <row r="209" spans="1:8" x14ac:dyDescent="0.25">
      <c r="A209">
        <v>905</v>
      </c>
      <c r="B209" s="4">
        <v>45256</v>
      </c>
      <c r="C209">
        <v>1</v>
      </c>
      <c r="D209">
        <v>17</v>
      </c>
      <c r="E209" t="s">
        <v>36</v>
      </c>
      <c r="F209">
        <v>1</v>
      </c>
      <c r="G209" s="11">
        <v>990</v>
      </c>
      <c r="H209">
        <v>0.08</v>
      </c>
    </row>
    <row r="210" spans="1:8" x14ac:dyDescent="0.25">
      <c r="A210">
        <v>906</v>
      </c>
      <c r="B210" s="4">
        <v>45101</v>
      </c>
      <c r="C210">
        <v>6</v>
      </c>
      <c r="D210">
        <v>6</v>
      </c>
      <c r="E210" t="s">
        <v>32</v>
      </c>
      <c r="F210">
        <v>1</v>
      </c>
      <c r="G210" s="11">
        <v>3900</v>
      </c>
      <c r="H210">
        <v>0.09</v>
      </c>
    </row>
    <row r="211" spans="1:8" x14ac:dyDescent="0.25">
      <c r="A211">
        <v>915</v>
      </c>
      <c r="B211" s="4">
        <v>45229</v>
      </c>
      <c r="C211">
        <v>2</v>
      </c>
      <c r="D211">
        <v>7</v>
      </c>
      <c r="E211" t="s">
        <v>33</v>
      </c>
      <c r="F211">
        <v>1</v>
      </c>
      <c r="G211" s="11">
        <v>3900</v>
      </c>
      <c r="H211">
        <v>7.0000000000000007E-2</v>
      </c>
    </row>
    <row r="212" spans="1:8" x14ac:dyDescent="0.25">
      <c r="A212">
        <v>918</v>
      </c>
      <c r="B212" s="4">
        <v>45219</v>
      </c>
      <c r="C212">
        <v>6</v>
      </c>
      <c r="D212">
        <v>7</v>
      </c>
      <c r="E212" t="s">
        <v>33</v>
      </c>
      <c r="F212">
        <v>1</v>
      </c>
      <c r="G212" s="11">
        <v>3900</v>
      </c>
      <c r="H212">
        <v>0.05</v>
      </c>
    </row>
    <row r="213" spans="1:8" x14ac:dyDescent="0.25">
      <c r="A213">
        <v>923</v>
      </c>
      <c r="B213" s="4">
        <v>45130</v>
      </c>
      <c r="C213">
        <v>2</v>
      </c>
      <c r="D213">
        <v>11</v>
      </c>
      <c r="E213" t="s">
        <v>24</v>
      </c>
      <c r="F213">
        <v>1</v>
      </c>
      <c r="G213" s="11">
        <v>2700</v>
      </c>
      <c r="H213">
        <v>0.01</v>
      </c>
    </row>
    <row r="214" spans="1:8" x14ac:dyDescent="0.25">
      <c r="A214">
        <v>925</v>
      </c>
      <c r="B214" s="4">
        <v>45174</v>
      </c>
      <c r="C214">
        <v>4</v>
      </c>
      <c r="D214">
        <v>15</v>
      </c>
      <c r="E214" t="s">
        <v>29</v>
      </c>
      <c r="F214">
        <v>1</v>
      </c>
      <c r="G214" s="11">
        <v>950</v>
      </c>
      <c r="H214">
        <v>0.08</v>
      </c>
    </row>
    <row r="215" spans="1:8" x14ac:dyDescent="0.25">
      <c r="A215">
        <v>929</v>
      </c>
      <c r="B215" s="4">
        <v>45165</v>
      </c>
      <c r="C215">
        <v>1</v>
      </c>
      <c r="D215">
        <v>9</v>
      </c>
      <c r="E215" t="s">
        <v>22</v>
      </c>
      <c r="F215">
        <v>1</v>
      </c>
      <c r="G215" s="11">
        <v>2650</v>
      </c>
      <c r="H215">
        <v>7.0000000000000007E-2</v>
      </c>
    </row>
    <row r="216" spans="1:8" x14ac:dyDescent="0.25">
      <c r="A216">
        <v>945</v>
      </c>
      <c r="B216" s="4">
        <v>45021</v>
      </c>
      <c r="C216">
        <v>6</v>
      </c>
      <c r="D216">
        <v>9</v>
      </c>
      <c r="E216" t="s">
        <v>22</v>
      </c>
      <c r="F216">
        <v>1</v>
      </c>
      <c r="G216" s="11">
        <v>2650</v>
      </c>
      <c r="H216">
        <v>7.0000000000000007E-2</v>
      </c>
    </row>
    <row r="217" spans="1:8" x14ac:dyDescent="0.25">
      <c r="A217">
        <v>956</v>
      </c>
      <c r="B217" s="4">
        <v>45006</v>
      </c>
      <c r="C217">
        <v>5</v>
      </c>
      <c r="D217">
        <v>10</v>
      </c>
      <c r="E217" t="s">
        <v>23</v>
      </c>
      <c r="F217">
        <v>1</v>
      </c>
      <c r="G217" s="11">
        <v>2700</v>
      </c>
      <c r="H217">
        <v>0.04</v>
      </c>
    </row>
    <row r="218" spans="1:8" x14ac:dyDescent="0.25">
      <c r="A218">
        <v>961</v>
      </c>
      <c r="B218" s="4">
        <v>45234</v>
      </c>
      <c r="C218">
        <v>2</v>
      </c>
      <c r="D218">
        <v>15</v>
      </c>
      <c r="E218" t="s">
        <v>29</v>
      </c>
      <c r="F218">
        <v>1</v>
      </c>
      <c r="G218" s="11">
        <v>950</v>
      </c>
      <c r="H218">
        <v>0.06</v>
      </c>
    </row>
    <row r="219" spans="1:8" x14ac:dyDescent="0.25">
      <c r="A219">
        <v>965</v>
      </c>
      <c r="B219" s="4">
        <v>45136</v>
      </c>
      <c r="C219">
        <v>6</v>
      </c>
      <c r="D219">
        <v>3</v>
      </c>
      <c r="E219" t="s">
        <v>19</v>
      </c>
      <c r="F219">
        <v>1</v>
      </c>
      <c r="G219" s="11">
        <v>7700</v>
      </c>
      <c r="H219">
        <v>0.09</v>
      </c>
    </row>
    <row r="220" spans="1:8" x14ac:dyDescent="0.25">
      <c r="A220">
        <v>966</v>
      </c>
      <c r="B220" s="4">
        <v>45044</v>
      </c>
      <c r="C220">
        <v>6</v>
      </c>
      <c r="D220">
        <v>7</v>
      </c>
      <c r="E220" t="s">
        <v>33</v>
      </c>
      <c r="F220">
        <v>1</v>
      </c>
      <c r="G220" s="11">
        <v>3900</v>
      </c>
      <c r="H220">
        <v>0.04</v>
      </c>
    </row>
    <row r="221" spans="1:8" x14ac:dyDescent="0.25">
      <c r="A221">
        <v>968</v>
      </c>
      <c r="B221" s="4">
        <v>45022</v>
      </c>
      <c r="C221">
        <v>2</v>
      </c>
      <c r="D221">
        <v>3</v>
      </c>
      <c r="E221" t="s">
        <v>19</v>
      </c>
      <c r="F221">
        <v>1</v>
      </c>
      <c r="G221" s="11">
        <v>7700</v>
      </c>
      <c r="H221">
        <v>0.1</v>
      </c>
    </row>
    <row r="222" spans="1:8" x14ac:dyDescent="0.25">
      <c r="A222">
        <v>976</v>
      </c>
      <c r="B222" s="4">
        <v>45279</v>
      </c>
      <c r="C222">
        <v>2</v>
      </c>
      <c r="D222">
        <v>5</v>
      </c>
      <c r="E222" t="s">
        <v>31</v>
      </c>
      <c r="F222">
        <v>1</v>
      </c>
      <c r="G222" s="11">
        <v>3900</v>
      </c>
      <c r="H222">
        <v>0.02</v>
      </c>
    </row>
    <row r="223" spans="1:8" x14ac:dyDescent="0.25">
      <c r="A223">
        <v>982</v>
      </c>
      <c r="B223" s="4">
        <v>45178</v>
      </c>
      <c r="C223">
        <v>2</v>
      </c>
      <c r="D223">
        <v>2</v>
      </c>
      <c r="E223" t="s">
        <v>18</v>
      </c>
      <c r="F223">
        <v>1</v>
      </c>
      <c r="G223" s="11">
        <v>7800</v>
      </c>
      <c r="H223">
        <v>0.04</v>
      </c>
    </row>
    <row r="224" spans="1:8" x14ac:dyDescent="0.25">
      <c r="A224">
        <v>987</v>
      </c>
      <c r="B224" s="4">
        <v>45061</v>
      </c>
      <c r="C224">
        <v>6</v>
      </c>
      <c r="D224">
        <v>14</v>
      </c>
      <c r="E224" t="s">
        <v>27</v>
      </c>
      <c r="F224">
        <v>1</v>
      </c>
      <c r="G224" s="11">
        <v>2700</v>
      </c>
      <c r="H224">
        <v>0.06</v>
      </c>
    </row>
    <row r="225" spans="1:8" x14ac:dyDescent="0.25">
      <c r="A225">
        <v>989</v>
      </c>
      <c r="B225" s="4">
        <v>45177</v>
      </c>
      <c r="C225">
        <v>6</v>
      </c>
      <c r="D225">
        <v>7</v>
      </c>
      <c r="E225" t="s">
        <v>33</v>
      </c>
      <c r="F225">
        <v>1</v>
      </c>
      <c r="G225" s="11">
        <v>3900</v>
      </c>
      <c r="H225">
        <v>0.09</v>
      </c>
    </row>
    <row r="226" spans="1:8" x14ac:dyDescent="0.25">
      <c r="A226">
        <v>996</v>
      </c>
      <c r="B226" s="4">
        <v>45087</v>
      </c>
      <c r="C226">
        <v>3</v>
      </c>
      <c r="D226">
        <v>3</v>
      </c>
      <c r="E226" t="s">
        <v>19</v>
      </c>
      <c r="F226">
        <v>1</v>
      </c>
      <c r="G226" s="11">
        <v>7700</v>
      </c>
      <c r="H226">
        <v>0.06</v>
      </c>
    </row>
    <row r="227" spans="1:8" x14ac:dyDescent="0.25">
      <c r="A227">
        <v>999</v>
      </c>
      <c r="B227" s="4">
        <v>45154</v>
      </c>
      <c r="C227">
        <v>4</v>
      </c>
      <c r="D227">
        <v>15</v>
      </c>
      <c r="E227" t="s">
        <v>29</v>
      </c>
      <c r="F227">
        <v>1</v>
      </c>
      <c r="G227" s="11">
        <v>950</v>
      </c>
      <c r="H227">
        <v>7.0000000000000007E-2</v>
      </c>
    </row>
    <row r="228" spans="1:8" x14ac:dyDescent="0.25">
      <c r="A228">
        <v>1001</v>
      </c>
      <c r="B228" s="4">
        <v>44968</v>
      </c>
      <c r="C228">
        <v>3</v>
      </c>
      <c r="D228">
        <v>10</v>
      </c>
      <c r="E228" t="s">
        <v>23</v>
      </c>
      <c r="F228">
        <v>1</v>
      </c>
      <c r="G228" s="11">
        <v>2700</v>
      </c>
      <c r="H228">
        <v>0</v>
      </c>
    </row>
    <row r="229" spans="1:8" x14ac:dyDescent="0.25">
      <c r="A229">
        <v>1003</v>
      </c>
      <c r="B229" s="4">
        <v>45162</v>
      </c>
      <c r="C229">
        <v>2</v>
      </c>
      <c r="D229">
        <v>2</v>
      </c>
      <c r="E229" t="s">
        <v>18</v>
      </c>
      <c r="F229">
        <v>1</v>
      </c>
      <c r="G229" s="11">
        <v>7800</v>
      </c>
      <c r="H229">
        <v>0.02</v>
      </c>
    </row>
    <row r="230" spans="1:8" x14ac:dyDescent="0.25">
      <c r="A230">
        <v>1010</v>
      </c>
      <c r="B230" s="4">
        <v>45056</v>
      </c>
      <c r="C230">
        <v>2</v>
      </c>
      <c r="D230">
        <v>14</v>
      </c>
      <c r="E230" t="s">
        <v>27</v>
      </c>
      <c r="F230">
        <v>1</v>
      </c>
      <c r="G230" s="11">
        <v>2700</v>
      </c>
      <c r="H230">
        <v>7.0000000000000007E-2</v>
      </c>
    </row>
    <row r="231" spans="1:8" x14ac:dyDescent="0.25">
      <c r="A231">
        <v>1014</v>
      </c>
      <c r="B231" s="4">
        <v>45205</v>
      </c>
      <c r="C231">
        <v>3</v>
      </c>
      <c r="D231">
        <v>16</v>
      </c>
      <c r="E231" t="s">
        <v>35</v>
      </c>
      <c r="F231">
        <v>1</v>
      </c>
      <c r="G231" s="11">
        <v>990</v>
      </c>
      <c r="H231">
        <v>0.09</v>
      </c>
    </row>
    <row r="232" spans="1:8" x14ac:dyDescent="0.25">
      <c r="A232">
        <v>1025</v>
      </c>
      <c r="B232" s="4">
        <v>45008</v>
      </c>
      <c r="C232">
        <v>1</v>
      </c>
      <c r="D232">
        <v>10</v>
      </c>
      <c r="E232" t="s">
        <v>23</v>
      </c>
      <c r="F232">
        <v>1</v>
      </c>
      <c r="G232" s="11">
        <v>2700</v>
      </c>
      <c r="H232">
        <v>0.08</v>
      </c>
    </row>
    <row r="233" spans="1:8" x14ac:dyDescent="0.25">
      <c r="A233">
        <v>1026</v>
      </c>
      <c r="B233" s="4">
        <v>45178</v>
      </c>
      <c r="C233">
        <v>1</v>
      </c>
      <c r="D233">
        <v>2</v>
      </c>
      <c r="E233" t="s">
        <v>18</v>
      </c>
      <c r="F233">
        <v>1</v>
      </c>
      <c r="G233" s="11">
        <v>7800</v>
      </c>
      <c r="H233">
        <v>0.1</v>
      </c>
    </row>
    <row r="234" spans="1:8" x14ac:dyDescent="0.25">
      <c r="A234">
        <v>1027</v>
      </c>
      <c r="B234" s="4">
        <v>44959</v>
      </c>
      <c r="C234">
        <v>2</v>
      </c>
      <c r="D234">
        <v>17</v>
      </c>
      <c r="E234" t="s">
        <v>36</v>
      </c>
      <c r="F234">
        <v>1</v>
      </c>
      <c r="G234" s="11">
        <v>990</v>
      </c>
      <c r="H234">
        <v>0.02</v>
      </c>
    </row>
    <row r="235" spans="1:8" x14ac:dyDescent="0.25">
      <c r="A235">
        <v>1029</v>
      </c>
      <c r="B235" s="4">
        <v>45233</v>
      </c>
      <c r="C235">
        <v>1</v>
      </c>
      <c r="D235">
        <v>11</v>
      </c>
      <c r="E235" t="s">
        <v>24</v>
      </c>
      <c r="F235">
        <v>1</v>
      </c>
      <c r="G235" s="11">
        <v>2700</v>
      </c>
      <c r="H235">
        <v>0.08</v>
      </c>
    </row>
    <row r="236" spans="1:8" x14ac:dyDescent="0.25">
      <c r="A236">
        <v>1036</v>
      </c>
      <c r="B236" s="4">
        <v>44983</v>
      </c>
      <c r="C236">
        <v>6</v>
      </c>
      <c r="D236">
        <v>5</v>
      </c>
      <c r="E236" t="s">
        <v>31</v>
      </c>
      <c r="F236">
        <v>1</v>
      </c>
      <c r="G236" s="11">
        <v>3900</v>
      </c>
      <c r="H236">
        <v>0.01</v>
      </c>
    </row>
    <row r="237" spans="1:8" x14ac:dyDescent="0.25">
      <c r="A237">
        <v>1042</v>
      </c>
      <c r="B237" s="4">
        <v>44933</v>
      </c>
      <c r="C237">
        <v>4</v>
      </c>
      <c r="D237">
        <v>7</v>
      </c>
      <c r="E237" t="s">
        <v>33</v>
      </c>
      <c r="F237">
        <v>1</v>
      </c>
      <c r="G237" s="11">
        <v>3900</v>
      </c>
      <c r="H237">
        <v>0.1</v>
      </c>
    </row>
    <row r="238" spans="1:8" x14ac:dyDescent="0.25">
      <c r="A238">
        <v>1043</v>
      </c>
      <c r="B238" s="4">
        <v>45135</v>
      </c>
      <c r="C238">
        <v>2</v>
      </c>
      <c r="D238">
        <v>5</v>
      </c>
      <c r="E238" t="s">
        <v>31</v>
      </c>
      <c r="F238">
        <v>1</v>
      </c>
      <c r="G238" s="11">
        <v>3900</v>
      </c>
      <c r="H238">
        <v>0.06</v>
      </c>
    </row>
    <row r="239" spans="1:8" x14ac:dyDescent="0.25">
      <c r="A239">
        <v>1044</v>
      </c>
      <c r="B239" s="4">
        <v>45032</v>
      </c>
      <c r="C239">
        <v>3</v>
      </c>
      <c r="D239">
        <v>8</v>
      </c>
      <c r="E239" t="s">
        <v>34</v>
      </c>
      <c r="F239">
        <v>1</v>
      </c>
      <c r="G239" s="11">
        <v>3900</v>
      </c>
      <c r="H239">
        <v>0.01</v>
      </c>
    </row>
    <row r="240" spans="1:8" x14ac:dyDescent="0.25">
      <c r="A240">
        <v>1045</v>
      </c>
      <c r="B240" s="4">
        <v>45290</v>
      </c>
      <c r="C240">
        <v>1</v>
      </c>
      <c r="D240">
        <v>9</v>
      </c>
      <c r="E240" t="s">
        <v>22</v>
      </c>
      <c r="F240">
        <v>1</v>
      </c>
      <c r="G240" s="11">
        <v>2650</v>
      </c>
      <c r="H240">
        <v>0.09</v>
      </c>
    </row>
    <row r="241" spans="1:8" x14ac:dyDescent="0.25">
      <c r="A241">
        <v>1048</v>
      </c>
      <c r="B241" s="4">
        <v>44944</v>
      </c>
      <c r="C241">
        <v>4</v>
      </c>
      <c r="D241">
        <v>2</v>
      </c>
      <c r="E241" t="s">
        <v>18</v>
      </c>
      <c r="F241">
        <v>1</v>
      </c>
      <c r="G241" s="11">
        <v>7800</v>
      </c>
      <c r="H241">
        <v>0.01</v>
      </c>
    </row>
    <row r="242" spans="1:8" x14ac:dyDescent="0.25">
      <c r="A242">
        <v>1050</v>
      </c>
      <c r="B242" s="4">
        <v>45235</v>
      </c>
      <c r="C242">
        <v>4</v>
      </c>
      <c r="D242">
        <v>13</v>
      </c>
      <c r="E242" t="s">
        <v>26</v>
      </c>
      <c r="F242">
        <v>1</v>
      </c>
      <c r="G242" s="11">
        <v>2700</v>
      </c>
      <c r="H242">
        <v>7.0000000000000007E-2</v>
      </c>
    </row>
    <row r="243" spans="1:8" x14ac:dyDescent="0.25">
      <c r="A243">
        <v>1051</v>
      </c>
      <c r="B243" s="4">
        <v>45248</v>
      </c>
      <c r="C243">
        <v>5</v>
      </c>
      <c r="D243">
        <v>16</v>
      </c>
      <c r="E243" t="s">
        <v>35</v>
      </c>
      <c r="F243">
        <v>1</v>
      </c>
      <c r="G243" s="11">
        <v>990</v>
      </c>
      <c r="H243">
        <v>0.06</v>
      </c>
    </row>
    <row r="244" spans="1:8" x14ac:dyDescent="0.25">
      <c r="A244">
        <v>1053</v>
      </c>
      <c r="B244" s="4">
        <v>45076</v>
      </c>
      <c r="C244">
        <v>1</v>
      </c>
      <c r="D244">
        <v>11</v>
      </c>
      <c r="E244" t="s">
        <v>24</v>
      </c>
      <c r="F244">
        <v>1</v>
      </c>
      <c r="G244" s="11">
        <v>2700</v>
      </c>
      <c r="H244">
        <v>0.01</v>
      </c>
    </row>
    <row r="245" spans="1:8" x14ac:dyDescent="0.25">
      <c r="A245">
        <v>1058</v>
      </c>
      <c r="B245" s="4">
        <v>45187</v>
      </c>
      <c r="C245">
        <v>3</v>
      </c>
      <c r="D245">
        <v>16</v>
      </c>
      <c r="E245" t="s">
        <v>35</v>
      </c>
      <c r="F245">
        <v>1</v>
      </c>
      <c r="G245" s="11">
        <v>990</v>
      </c>
      <c r="H245">
        <v>0.04</v>
      </c>
    </row>
    <row r="246" spans="1:8" x14ac:dyDescent="0.25">
      <c r="A246">
        <v>1068</v>
      </c>
      <c r="B246" s="4">
        <v>45149</v>
      </c>
      <c r="C246">
        <v>6</v>
      </c>
      <c r="D246">
        <v>5</v>
      </c>
      <c r="E246" t="s">
        <v>31</v>
      </c>
      <c r="F246">
        <v>1</v>
      </c>
      <c r="G246" s="11">
        <v>3900</v>
      </c>
      <c r="H246">
        <v>0.08</v>
      </c>
    </row>
    <row r="247" spans="1:8" x14ac:dyDescent="0.25">
      <c r="A247">
        <v>1069</v>
      </c>
      <c r="B247" s="4">
        <v>45068</v>
      </c>
      <c r="C247">
        <v>6</v>
      </c>
      <c r="D247">
        <v>3</v>
      </c>
      <c r="E247" t="s">
        <v>19</v>
      </c>
      <c r="F247">
        <v>1</v>
      </c>
      <c r="G247" s="11">
        <v>7700</v>
      </c>
      <c r="H247">
        <v>0.01</v>
      </c>
    </row>
    <row r="248" spans="1:8" x14ac:dyDescent="0.25">
      <c r="A248">
        <v>1071</v>
      </c>
      <c r="B248" s="4">
        <v>45133</v>
      </c>
      <c r="C248">
        <v>2</v>
      </c>
      <c r="D248">
        <v>9</v>
      </c>
      <c r="E248" t="s">
        <v>22</v>
      </c>
      <c r="F248">
        <v>1</v>
      </c>
      <c r="G248" s="11">
        <v>2650</v>
      </c>
      <c r="H248">
        <v>7.0000000000000007E-2</v>
      </c>
    </row>
    <row r="249" spans="1:8" x14ac:dyDescent="0.25">
      <c r="A249">
        <v>1092</v>
      </c>
      <c r="B249" s="4">
        <v>44977</v>
      </c>
      <c r="C249">
        <v>4</v>
      </c>
      <c r="D249">
        <v>13</v>
      </c>
      <c r="E249" t="s">
        <v>26</v>
      </c>
      <c r="F249">
        <v>1</v>
      </c>
      <c r="G249" s="11">
        <v>2700</v>
      </c>
      <c r="H249">
        <v>0</v>
      </c>
    </row>
    <row r="250" spans="1:8" x14ac:dyDescent="0.25">
      <c r="A250">
        <v>1093</v>
      </c>
      <c r="B250" s="4">
        <v>44991</v>
      </c>
      <c r="C250">
        <v>4</v>
      </c>
      <c r="D250">
        <v>15</v>
      </c>
      <c r="E250" t="s">
        <v>29</v>
      </c>
      <c r="F250">
        <v>1</v>
      </c>
      <c r="G250" s="11">
        <v>950</v>
      </c>
      <c r="H250">
        <v>0.04</v>
      </c>
    </row>
    <row r="251" spans="1:8" x14ac:dyDescent="0.25">
      <c r="A251">
        <v>1098</v>
      </c>
      <c r="B251" s="4">
        <v>44980</v>
      </c>
      <c r="C251">
        <v>1</v>
      </c>
      <c r="D251">
        <v>12</v>
      </c>
      <c r="E251" t="s">
        <v>25</v>
      </c>
      <c r="F251">
        <v>1</v>
      </c>
      <c r="G251" s="11">
        <v>2700</v>
      </c>
      <c r="H251">
        <v>0</v>
      </c>
    </row>
    <row r="252" spans="1:8" x14ac:dyDescent="0.25">
      <c r="A252">
        <v>1100</v>
      </c>
      <c r="B252" s="4">
        <v>45174</v>
      </c>
      <c r="C252">
        <v>6</v>
      </c>
      <c r="D252">
        <v>12</v>
      </c>
      <c r="E252" t="s">
        <v>25</v>
      </c>
      <c r="F252">
        <v>1</v>
      </c>
      <c r="G252" s="11">
        <v>2700</v>
      </c>
      <c r="H252">
        <v>7.0000000000000007E-2</v>
      </c>
    </row>
    <row r="253" spans="1:8" x14ac:dyDescent="0.25">
      <c r="A253">
        <v>1102</v>
      </c>
      <c r="B253" s="4">
        <v>45124</v>
      </c>
      <c r="C253">
        <v>2</v>
      </c>
      <c r="D253">
        <v>15</v>
      </c>
      <c r="E253" t="s">
        <v>29</v>
      </c>
      <c r="F253">
        <v>1</v>
      </c>
      <c r="G253" s="11">
        <v>950</v>
      </c>
      <c r="H253">
        <v>0.08</v>
      </c>
    </row>
    <row r="254" spans="1:8" x14ac:dyDescent="0.25">
      <c r="A254">
        <v>1105</v>
      </c>
      <c r="B254" s="4">
        <v>44947</v>
      </c>
      <c r="C254">
        <v>4</v>
      </c>
      <c r="D254">
        <v>7</v>
      </c>
      <c r="E254" t="s">
        <v>33</v>
      </c>
      <c r="F254">
        <v>1</v>
      </c>
      <c r="G254" s="11">
        <v>3900</v>
      </c>
      <c r="H254">
        <v>0.09</v>
      </c>
    </row>
    <row r="255" spans="1:8" x14ac:dyDescent="0.25">
      <c r="A255">
        <v>1107</v>
      </c>
      <c r="B255" s="4">
        <v>45007</v>
      </c>
      <c r="C255">
        <v>4</v>
      </c>
      <c r="D255">
        <v>15</v>
      </c>
      <c r="E255" t="s">
        <v>29</v>
      </c>
      <c r="F255">
        <v>1</v>
      </c>
      <c r="G255" s="11">
        <v>950</v>
      </c>
      <c r="H255">
        <v>0</v>
      </c>
    </row>
    <row r="256" spans="1:8" x14ac:dyDescent="0.25">
      <c r="A256">
        <v>1108</v>
      </c>
      <c r="B256" s="4">
        <v>45243</v>
      </c>
      <c r="C256">
        <v>4</v>
      </c>
      <c r="D256">
        <v>3</v>
      </c>
      <c r="E256" t="s">
        <v>19</v>
      </c>
      <c r="F256">
        <v>1</v>
      </c>
      <c r="G256" s="11">
        <v>7700</v>
      </c>
      <c r="H256">
        <v>0.09</v>
      </c>
    </row>
    <row r="257" spans="1:8" x14ac:dyDescent="0.25">
      <c r="A257">
        <v>1115</v>
      </c>
      <c r="B257" s="4">
        <v>45280</v>
      </c>
      <c r="C257">
        <v>5</v>
      </c>
      <c r="D257">
        <v>3</v>
      </c>
      <c r="E257" t="s">
        <v>19</v>
      </c>
      <c r="F257">
        <v>1</v>
      </c>
      <c r="G257" s="11">
        <v>7700</v>
      </c>
      <c r="H257">
        <v>7.0000000000000007E-2</v>
      </c>
    </row>
    <row r="258" spans="1:8" x14ac:dyDescent="0.25">
      <c r="A258">
        <v>1122</v>
      </c>
      <c r="B258" s="4">
        <v>44967</v>
      </c>
      <c r="C258">
        <v>1</v>
      </c>
      <c r="D258">
        <v>8</v>
      </c>
      <c r="E258" t="s">
        <v>34</v>
      </c>
      <c r="F258">
        <v>1</v>
      </c>
      <c r="G258" s="11">
        <v>3900</v>
      </c>
      <c r="H258">
        <v>0.1</v>
      </c>
    </row>
    <row r="259" spans="1:8" x14ac:dyDescent="0.25">
      <c r="A259">
        <v>1125</v>
      </c>
      <c r="B259" s="4">
        <v>44934</v>
      </c>
      <c r="C259">
        <v>1</v>
      </c>
      <c r="D259">
        <v>1</v>
      </c>
      <c r="E259" t="s">
        <v>11</v>
      </c>
      <c r="F259">
        <v>1</v>
      </c>
      <c r="G259" s="11">
        <v>7500</v>
      </c>
      <c r="H259">
        <v>0.01</v>
      </c>
    </row>
    <row r="260" spans="1:8" x14ac:dyDescent="0.25">
      <c r="A260">
        <v>1131</v>
      </c>
      <c r="B260" s="4">
        <v>45239</v>
      </c>
      <c r="C260">
        <v>2</v>
      </c>
      <c r="D260">
        <v>3</v>
      </c>
      <c r="E260" t="s">
        <v>19</v>
      </c>
      <c r="F260">
        <v>1</v>
      </c>
      <c r="G260" s="11">
        <v>7700</v>
      </c>
      <c r="H260">
        <v>0.05</v>
      </c>
    </row>
    <row r="261" spans="1:8" x14ac:dyDescent="0.25">
      <c r="A261">
        <v>1137</v>
      </c>
      <c r="B261" s="4">
        <v>44983</v>
      </c>
      <c r="C261">
        <v>6</v>
      </c>
      <c r="D261">
        <v>2</v>
      </c>
      <c r="E261" t="s">
        <v>18</v>
      </c>
      <c r="F261">
        <v>1</v>
      </c>
      <c r="G261" s="11">
        <v>7800</v>
      </c>
      <c r="H261">
        <v>0.03</v>
      </c>
    </row>
    <row r="262" spans="1:8" x14ac:dyDescent="0.25">
      <c r="A262">
        <v>1138</v>
      </c>
      <c r="B262" s="4">
        <v>45177</v>
      </c>
      <c r="C262">
        <v>5</v>
      </c>
      <c r="D262">
        <v>14</v>
      </c>
      <c r="E262" t="s">
        <v>27</v>
      </c>
      <c r="F262">
        <v>1</v>
      </c>
      <c r="G262" s="11">
        <v>2700</v>
      </c>
      <c r="H262">
        <v>0.03</v>
      </c>
    </row>
    <row r="263" spans="1:8" x14ac:dyDescent="0.25">
      <c r="A263">
        <v>1143</v>
      </c>
      <c r="B263" s="4">
        <v>45146</v>
      </c>
      <c r="C263">
        <v>5</v>
      </c>
      <c r="D263">
        <v>2</v>
      </c>
      <c r="E263" t="s">
        <v>18</v>
      </c>
      <c r="F263">
        <v>1</v>
      </c>
      <c r="G263" s="11">
        <v>7800</v>
      </c>
      <c r="H263">
        <v>0</v>
      </c>
    </row>
    <row r="264" spans="1:8" x14ac:dyDescent="0.25">
      <c r="A264">
        <v>1145</v>
      </c>
      <c r="B264" s="4">
        <v>45254</v>
      </c>
      <c r="C264">
        <v>6</v>
      </c>
      <c r="D264">
        <v>2</v>
      </c>
      <c r="E264" t="s">
        <v>18</v>
      </c>
      <c r="F264">
        <v>1</v>
      </c>
      <c r="G264" s="11">
        <v>7800</v>
      </c>
      <c r="H264">
        <v>0</v>
      </c>
    </row>
    <row r="265" spans="1:8" x14ac:dyDescent="0.25">
      <c r="A265">
        <v>1148</v>
      </c>
      <c r="B265" s="4">
        <v>45128</v>
      </c>
      <c r="C265">
        <v>2</v>
      </c>
      <c r="D265">
        <v>12</v>
      </c>
      <c r="E265" t="s">
        <v>25</v>
      </c>
      <c r="F265">
        <v>1</v>
      </c>
      <c r="G265" s="11">
        <v>2700</v>
      </c>
      <c r="H265">
        <v>0.06</v>
      </c>
    </row>
    <row r="266" spans="1:8" x14ac:dyDescent="0.25">
      <c r="A266">
        <v>1153</v>
      </c>
      <c r="B266" s="4">
        <v>45027</v>
      </c>
      <c r="C266">
        <v>6</v>
      </c>
      <c r="D266">
        <v>7</v>
      </c>
      <c r="E266" t="s">
        <v>33</v>
      </c>
      <c r="F266">
        <v>1</v>
      </c>
      <c r="G266" s="11">
        <v>3900</v>
      </c>
      <c r="H266">
        <v>7.0000000000000007E-2</v>
      </c>
    </row>
    <row r="267" spans="1:8" x14ac:dyDescent="0.25">
      <c r="A267">
        <v>1154</v>
      </c>
      <c r="B267" s="4">
        <v>44976</v>
      </c>
      <c r="C267">
        <v>5</v>
      </c>
      <c r="D267">
        <v>16</v>
      </c>
      <c r="E267" t="s">
        <v>35</v>
      </c>
      <c r="F267">
        <v>1</v>
      </c>
      <c r="G267" s="11">
        <v>990</v>
      </c>
      <c r="H267">
        <v>0.08</v>
      </c>
    </row>
    <row r="268" spans="1:8" x14ac:dyDescent="0.25">
      <c r="A268">
        <v>1162</v>
      </c>
      <c r="B268" s="4">
        <v>44980</v>
      </c>
      <c r="C268">
        <v>6</v>
      </c>
      <c r="D268">
        <v>2</v>
      </c>
      <c r="E268" t="s">
        <v>18</v>
      </c>
      <c r="F268">
        <v>1</v>
      </c>
      <c r="G268" s="11">
        <v>7800</v>
      </c>
      <c r="H268">
        <v>0.02</v>
      </c>
    </row>
    <row r="269" spans="1:8" x14ac:dyDescent="0.25">
      <c r="A269">
        <v>1165</v>
      </c>
      <c r="B269" s="4">
        <v>45163</v>
      </c>
      <c r="C269">
        <v>2</v>
      </c>
      <c r="D269">
        <v>17</v>
      </c>
      <c r="E269" t="s">
        <v>36</v>
      </c>
      <c r="F269">
        <v>1</v>
      </c>
      <c r="G269" s="11">
        <v>990</v>
      </c>
      <c r="H269">
        <v>0.06</v>
      </c>
    </row>
    <row r="270" spans="1:8" x14ac:dyDescent="0.25">
      <c r="A270">
        <v>1169</v>
      </c>
      <c r="B270" s="4">
        <v>45046</v>
      </c>
      <c r="C270">
        <v>3</v>
      </c>
      <c r="D270">
        <v>7</v>
      </c>
      <c r="E270" t="s">
        <v>33</v>
      </c>
      <c r="F270">
        <v>1</v>
      </c>
      <c r="G270" s="11">
        <v>3900</v>
      </c>
      <c r="H270">
        <v>0.1</v>
      </c>
    </row>
    <row r="271" spans="1:8" x14ac:dyDescent="0.25">
      <c r="A271">
        <v>1173</v>
      </c>
      <c r="B271" s="4">
        <v>45120</v>
      </c>
      <c r="C271">
        <v>2</v>
      </c>
      <c r="D271">
        <v>13</v>
      </c>
      <c r="E271" t="s">
        <v>26</v>
      </c>
      <c r="F271">
        <v>1</v>
      </c>
      <c r="G271" s="11">
        <v>2700</v>
      </c>
      <c r="H271">
        <v>0.02</v>
      </c>
    </row>
    <row r="272" spans="1:8" x14ac:dyDescent="0.25">
      <c r="A272">
        <v>1175</v>
      </c>
      <c r="B272" s="4">
        <v>45259</v>
      </c>
      <c r="C272">
        <v>5</v>
      </c>
      <c r="D272">
        <v>1</v>
      </c>
      <c r="E272" t="s">
        <v>11</v>
      </c>
      <c r="F272">
        <v>1</v>
      </c>
      <c r="G272" s="11">
        <v>7500</v>
      </c>
      <c r="H272">
        <v>0.03</v>
      </c>
    </row>
    <row r="273" spans="1:8" x14ac:dyDescent="0.25">
      <c r="A273">
        <v>1176</v>
      </c>
      <c r="B273" s="4">
        <v>45190</v>
      </c>
      <c r="C273">
        <v>4</v>
      </c>
      <c r="D273">
        <v>16</v>
      </c>
      <c r="E273" t="s">
        <v>35</v>
      </c>
      <c r="F273">
        <v>1</v>
      </c>
      <c r="G273" s="11">
        <v>990</v>
      </c>
      <c r="H273">
        <v>0.09</v>
      </c>
    </row>
    <row r="274" spans="1:8" x14ac:dyDescent="0.25">
      <c r="A274">
        <v>1182</v>
      </c>
      <c r="B274" s="4">
        <v>45268</v>
      </c>
      <c r="C274">
        <v>5</v>
      </c>
      <c r="D274">
        <v>14</v>
      </c>
      <c r="E274" t="s">
        <v>27</v>
      </c>
      <c r="F274">
        <v>1</v>
      </c>
      <c r="G274" s="11">
        <v>2700</v>
      </c>
      <c r="H274">
        <v>0.02</v>
      </c>
    </row>
    <row r="275" spans="1:8" x14ac:dyDescent="0.25">
      <c r="A275">
        <v>1183</v>
      </c>
      <c r="B275" s="4">
        <v>45204</v>
      </c>
      <c r="C275">
        <v>3</v>
      </c>
      <c r="D275">
        <v>12</v>
      </c>
      <c r="E275" t="s">
        <v>25</v>
      </c>
      <c r="F275">
        <v>1</v>
      </c>
      <c r="G275" s="11">
        <v>2700</v>
      </c>
      <c r="H275">
        <v>0.09</v>
      </c>
    </row>
    <row r="276" spans="1:8" x14ac:dyDescent="0.25">
      <c r="A276">
        <v>1188</v>
      </c>
      <c r="B276" s="4">
        <v>45006</v>
      </c>
      <c r="C276">
        <v>4</v>
      </c>
      <c r="D276">
        <v>1</v>
      </c>
      <c r="E276" t="s">
        <v>11</v>
      </c>
      <c r="F276">
        <v>1</v>
      </c>
      <c r="G276" s="11">
        <v>7500</v>
      </c>
      <c r="H276">
        <v>0.05</v>
      </c>
    </row>
    <row r="277" spans="1:8" x14ac:dyDescent="0.25">
      <c r="A277">
        <v>1189</v>
      </c>
      <c r="B277" s="4">
        <v>45269</v>
      </c>
      <c r="C277">
        <v>2</v>
      </c>
      <c r="D277">
        <v>8</v>
      </c>
      <c r="E277" t="s">
        <v>34</v>
      </c>
      <c r="F277">
        <v>1</v>
      </c>
      <c r="G277" s="11">
        <v>3900</v>
      </c>
      <c r="H277">
        <v>0</v>
      </c>
    </row>
    <row r="278" spans="1:8" x14ac:dyDescent="0.25">
      <c r="A278">
        <v>1196</v>
      </c>
      <c r="B278" s="4">
        <v>45146</v>
      </c>
      <c r="C278">
        <v>1</v>
      </c>
      <c r="D278">
        <v>5</v>
      </c>
      <c r="E278" t="s">
        <v>31</v>
      </c>
      <c r="F278">
        <v>1</v>
      </c>
      <c r="G278" s="11">
        <v>3900</v>
      </c>
      <c r="H278">
        <v>0.09</v>
      </c>
    </row>
    <row r="279" spans="1:8" x14ac:dyDescent="0.25">
      <c r="A279">
        <v>1204</v>
      </c>
      <c r="B279" s="4">
        <v>45182</v>
      </c>
      <c r="C279">
        <v>4</v>
      </c>
      <c r="D279">
        <v>7</v>
      </c>
      <c r="E279" t="s">
        <v>33</v>
      </c>
      <c r="F279">
        <v>1</v>
      </c>
      <c r="G279" s="11">
        <v>3900</v>
      </c>
      <c r="H279">
        <v>0.09</v>
      </c>
    </row>
    <row r="280" spans="1:8" x14ac:dyDescent="0.25">
      <c r="A280">
        <v>1213</v>
      </c>
      <c r="B280" s="4">
        <v>44992</v>
      </c>
      <c r="C280">
        <v>4</v>
      </c>
      <c r="D280">
        <v>3</v>
      </c>
      <c r="E280" t="s">
        <v>19</v>
      </c>
      <c r="F280">
        <v>1</v>
      </c>
      <c r="G280" s="11">
        <v>7700</v>
      </c>
      <c r="H280">
        <v>0.06</v>
      </c>
    </row>
    <row r="281" spans="1:8" x14ac:dyDescent="0.25">
      <c r="A281">
        <v>1226</v>
      </c>
      <c r="B281" s="4">
        <v>44940</v>
      </c>
      <c r="C281">
        <v>1</v>
      </c>
      <c r="D281">
        <v>16</v>
      </c>
      <c r="E281" t="s">
        <v>35</v>
      </c>
      <c r="F281">
        <v>1</v>
      </c>
      <c r="G281" s="11">
        <v>990</v>
      </c>
      <c r="H281">
        <v>0.08</v>
      </c>
    </row>
    <row r="282" spans="1:8" x14ac:dyDescent="0.25">
      <c r="A282">
        <v>1228</v>
      </c>
      <c r="B282" s="4">
        <v>45159</v>
      </c>
      <c r="C282">
        <v>3</v>
      </c>
      <c r="D282">
        <v>16</v>
      </c>
      <c r="E282" t="s">
        <v>35</v>
      </c>
      <c r="F282">
        <v>1</v>
      </c>
      <c r="G282" s="11">
        <v>990</v>
      </c>
      <c r="H282">
        <v>0</v>
      </c>
    </row>
    <row r="283" spans="1:8" x14ac:dyDescent="0.25">
      <c r="A283">
        <v>1229</v>
      </c>
      <c r="B283" s="4">
        <v>45081</v>
      </c>
      <c r="C283">
        <v>2</v>
      </c>
      <c r="D283">
        <v>15</v>
      </c>
      <c r="E283" t="s">
        <v>29</v>
      </c>
      <c r="F283">
        <v>1</v>
      </c>
      <c r="G283" s="11">
        <v>950</v>
      </c>
      <c r="H283">
        <v>0.02</v>
      </c>
    </row>
    <row r="284" spans="1:8" x14ac:dyDescent="0.25">
      <c r="A284">
        <v>1236</v>
      </c>
      <c r="B284" s="4">
        <v>45067</v>
      </c>
      <c r="C284">
        <v>6</v>
      </c>
      <c r="D284">
        <v>5</v>
      </c>
      <c r="E284" t="s">
        <v>31</v>
      </c>
      <c r="F284">
        <v>1</v>
      </c>
      <c r="G284" s="11">
        <v>3900</v>
      </c>
      <c r="H284">
        <v>0.09</v>
      </c>
    </row>
    <row r="285" spans="1:8" x14ac:dyDescent="0.25">
      <c r="A285">
        <v>1238</v>
      </c>
      <c r="B285" s="4">
        <v>44931</v>
      </c>
      <c r="C285">
        <v>2</v>
      </c>
      <c r="D285">
        <v>14</v>
      </c>
      <c r="E285" t="s">
        <v>27</v>
      </c>
      <c r="F285">
        <v>1</v>
      </c>
      <c r="G285" s="11">
        <v>2700</v>
      </c>
      <c r="H285">
        <v>0.08</v>
      </c>
    </row>
    <row r="286" spans="1:8" x14ac:dyDescent="0.25">
      <c r="A286">
        <v>1254</v>
      </c>
      <c r="B286" s="4">
        <v>45182</v>
      </c>
      <c r="C286">
        <v>3</v>
      </c>
      <c r="D286">
        <v>1</v>
      </c>
      <c r="E286" t="s">
        <v>11</v>
      </c>
      <c r="F286">
        <v>1</v>
      </c>
      <c r="G286" s="11">
        <v>7500</v>
      </c>
      <c r="H286">
        <v>0.06</v>
      </c>
    </row>
    <row r="287" spans="1:8" x14ac:dyDescent="0.25">
      <c r="A287">
        <v>1257</v>
      </c>
      <c r="B287" s="4">
        <v>45145</v>
      </c>
      <c r="C287">
        <v>3</v>
      </c>
      <c r="D287">
        <v>2</v>
      </c>
      <c r="E287" t="s">
        <v>18</v>
      </c>
      <c r="F287">
        <v>1</v>
      </c>
      <c r="G287" s="11">
        <v>7800</v>
      </c>
      <c r="H287">
        <v>0.02</v>
      </c>
    </row>
    <row r="288" spans="1:8" x14ac:dyDescent="0.25">
      <c r="A288">
        <v>1261</v>
      </c>
      <c r="B288" s="4">
        <v>45212</v>
      </c>
      <c r="C288">
        <v>1</v>
      </c>
      <c r="D288">
        <v>17</v>
      </c>
      <c r="E288" t="s">
        <v>36</v>
      </c>
      <c r="F288">
        <v>1</v>
      </c>
      <c r="G288" s="11">
        <v>990</v>
      </c>
      <c r="H288">
        <v>0.02</v>
      </c>
    </row>
    <row r="289" spans="1:8" x14ac:dyDescent="0.25">
      <c r="A289">
        <v>1271</v>
      </c>
      <c r="B289" s="4">
        <v>45108</v>
      </c>
      <c r="C289">
        <v>6</v>
      </c>
      <c r="D289">
        <v>13</v>
      </c>
      <c r="E289" t="s">
        <v>26</v>
      </c>
      <c r="F289">
        <v>1</v>
      </c>
      <c r="G289" s="11">
        <v>2700</v>
      </c>
      <c r="H289">
        <v>0.08</v>
      </c>
    </row>
    <row r="290" spans="1:8" x14ac:dyDescent="0.25">
      <c r="A290">
        <v>1273</v>
      </c>
      <c r="B290" s="4">
        <v>45199</v>
      </c>
      <c r="C290">
        <v>1</v>
      </c>
      <c r="D290">
        <v>15</v>
      </c>
      <c r="E290" t="s">
        <v>29</v>
      </c>
      <c r="F290">
        <v>1</v>
      </c>
      <c r="G290" s="11">
        <v>950</v>
      </c>
      <c r="H290">
        <v>0.1</v>
      </c>
    </row>
    <row r="291" spans="1:8" x14ac:dyDescent="0.25">
      <c r="A291">
        <v>1275</v>
      </c>
      <c r="B291" s="4">
        <v>45221</v>
      </c>
      <c r="C291">
        <v>5</v>
      </c>
      <c r="D291">
        <v>3</v>
      </c>
      <c r="E291" t="s">
        <v>19</v>
      </c>
      <c r="F291">
        <v>1</v>
      </c>
      <c r="G291" s="11">
        <v>7700</v>
      </c>
      <c r="H291">
        <v>0.03</v>
      </c>
    </row>
    <row r="292" spans="1:8" x14ac:dyDescent="0.25">
      <c r="A292">
        <v>1280</v>
      </c>
      <c r="B292" s="4">
        <v>45281</v>
      </c>
      <c r="C292">
        <v>4</v>
      </c>
      <c r="D292">
        <v>17</v>
      </c>
      <c r="E292" t="s">
        <v>36</v>
      </c>
      <c r="F292">
        <v>1</v>
      </c>
      <c r="G292" s="11">
        <v>990</v>
      </c>
      <c r="H292">
        <v>0</v>
      </c>
    </row>
    <row r="293" spans="1:8" x14ac:dyDescent="0.25">
      <c r="A293">
        <v>1285</v>
      </c>
      <c r="B293" s="4">
        <v>45136</v>
      </c>
      <c r="C293">
        <v>3</v>
      </c>
      <c r="D293">
        <v>9</v>
      </c>
      <c r="E293" t="s">
        <v>22</v>
      </c>
      <c r="F293">
        <v>1</v>
      </c>
      <c r="G293" s="11">
        <v>2650</v>
      </c>
      <c r="H293">
        <v>7.0000000000000007E-2</v>
      </c>
    </row>
    <row r="294" spans="1:8" x14ac:dyDescent="0.25">
      <c r="A294">
        <v>1294</v>
      </c>
      <c r="B294" s="4">
        <v>45244</v>
      </c>
      <c r="C294">
        <v>2</v>
      </c>
      <c r="D294">
        <v>9</v>
      </c>
      <c r="E294" t="s">
        <v>22</v>
      </c>
      <c r="F294">
        <v>1</v>
      </c>
      <c r="G294" s="11">
        <v>2650</v>
      </c>
      <c r="H294">
        <v>0</v>
      </c>
    </row>
    <row r="295" spans="1:8" x14ac:dyDescent="0.25">
      <c r="A295">
        <v>1296</v>
      </c>
      <c r="B295" s="4">
        <v>45220</v>
      </c>
      <c r="C295">
        <v>5</v>
      </c>
      <c r="D295">
        <v>5</v>
      </c>
      <c r="E295" t="s">
        <v>31</v>
      </c>
      <c r="F295">
        <v>1</v>
      </c>
      <c r="G295" s="11">
        <v>3900</v>
      </c>
      <c r="H295">
        <v>0.02</v>
      </c>
    </row>
    <row r="296" spans="1:8" x14ac:dyDescent="0.25">
      <c r="A296">
        <v>1298</v>
      </c>
      <c r="B296" s="4">
        <v>45171</v>
      </c>
      <c r="C296">
        <v>5</v>
      </c>
      <c r="D296">
        <v>14</v>
      </c>
      <c r="E296" t="s">
        <v>27</v>
      </c>
      <c r="F296">
        <v>1</v>
      </c>
      <c r="G296" s="11">
        <v>2700</v>
      </c>
      <c r="H296">
        <v>0.09</v>
      </c>
    </row>
    <row r="297" spans="1:8" x14ac:dyDescent="0.25">
      <c r="A297">
        <v>1305</v>
      </c>
      <c r="B297" s="4">
        <v>45182</v>
      </c>
      <c r="C297">
        <v>5</v>
      </c>
      <c r="D297">
        <v>5</v>
      </c>
      <c r="E297" t="s">
        <v>31</v>
      </c>
      <c r="F297">
        <v>1</v>
      </c>
      <c r="G297" s="11">
        <v>3900</v>
      </c>
      <c r="H297">
        <v>0.05</v>
      </c>
    </row>
    <row r="298" spans="1:8" x14ac:dyDescent="0.25">
      <c r="A298">
        <v>1310</v>
      </c>
      <c r="B298" s="4">
        <v>44989</v>
      </c>
      <c r="C298">
        <v>5</v>
      </c>
      <c r="D298">
        <v>16</v>
      </c>
      <c r="E298" t="s">
        <v>35</v>
      </c>
      <c r="F298">
        <v>1</v>
      </c>
      <c r="G298" s="11">
        <v>990</v>
      </c>
      <c r="H298">
        <v>0.02</v>
      </c>
    </row>
    <row r="299" spans="1:8" x14ac:dyDescent="0.25">
      <c r="A299">
        <v>1312</v>
      </c>
      <c r="B299" s="4">
        <v>45288</v>
      </c>
      <c r="C299">
        <v>5</v>
      </c>
      <c r="D299">
        <v>3</v>
      </c>
      <c r="E299" t="s">
        <v>19</v>
      </c>
      <c r="F299">
        <v>1</v>
      </c>
      <c r="G299" s="11">
        <v>7700</v>
      </c>
      <c r="H299">
        <v>0.04</v>
      </c>
    </row>
    <row r="300" spans="1:8" x14ac:dyDescent="0.25">
      <c r="A300">
        <v>1313</v>
      </c>
      <c r="B300" s="4">
        <v>45206</v>
      </c>
      <c r="C300">
        <v>2</v>
      </c>
      <c r="D300">
        <v>8</v>
      </c>
      <c r="E300" t="s">
        <v>34</v>
      </c>
      <c r="F300">
        <v>1</v>
      </c>
      <c r="G300" s="11">
        <v>3900</v>
      </c>
      <c r="H300">
        <v>0.08</v>
      </c>
    </row>
    <row r="301" spans="1:8" x14ac:dyDescent="0.25">
      <c r="A301">
        <v>1317</v>
      </c>
      <c r="B301" s="4">
        <v>45048</v>
      </c>
      <c r="C301">
        <v>1</v>
      </c>
      <c r="D301">
        <v>8</v>
      </c>
      <c r="E301" t="s">
        <v>34</v>
      </c>
      <c r="F301">
        <v>1</v>
      </c>
      <c r="G301" s="11">
        <v>3900</v>
      </c>
      <c r="H301">
        <v>0.05</v>
      </c>
    </row>
    <row r="302" spans="1:8" x14ac:dyDescent="0.25">
      <c r="A302">
        <v>1318</v>
      </c>
      <c r="B302" s="4">
        <v>45079</v>
      </c>
      <c r="C302">
        <v>1</v>
      </c>
      <c r="D302">
        <v>1</v>
      </c>
      <c r="E302" t="s">
        <v>11</v>
      </c>
      <c r="F302">
        <v>1</v>
      </c>
      <c r="G302" s="11">
        <v>7500</v>
      </c>
      <c r="H302">
        <v>0</v>
      </c>
    </row>
    <row r="303" spans="1:8" x14ac:dyDescent="0.25">
      <c r="A303">
        <v>1319</v>
      </c>
      <c r="B303" s="4">
        <v>44943</v>
      </c>
      <c r="C303">
        <v>4</v>
      </c>
      <c r="D303">
        <v>13</v>
      </c>
      <c r="E303" t="s">
        <v>26</v>
      </c>
      <c r="F303">
        <v>1</v>
      </c>
      <c r="G303" s="11">
        <v>2700</v>
      </c>
      <c r="H303">
        <v>0.02</v>
      </c>
    </row>
    <row r="304" spans="1:8" x14ac:dyDescent="0.25">
      <c r="A304">
        <v>1322</v>
      </c>
      <c r="B304" s="4">
        <v>45051</v>
      </c>
      <c r="C304">
        <v>6</v>
      </c>
      <c r="D304">
        <v>9</v>
      </c>
      <c r="E304" t="s">
        <v>22</v>
      </c>
      <c r="F304">
        <v>1</v>
      </c>
      <c r="G304" s="11">
        <v>2650</v>
      </c>
      <c r="H304">
        <v>0.1</v>
      </c>
    </row>
    <row r="305" spans="1:8" x14ac:dyDescent="0.25">
      <c r="A305">
        <v>1327</v>
      </c>
      <c r="B305" s="4">
        <v>45086</v>
      </c>
      <c r="C305">
        <v>1</v>
      </c>
      <c r="D305">
        <v>12</v>
      </c>
      <c r="E305" t="s">
        <v>25</v>
      </c>
      <c r="F305">
        <v>1</v>
      </c>
      <c r="G305" s="11">
        <v>2700</v>
      </c>
      <c r="H305">
        <v>0.04</v>
      </c>
    </row>
    <row r="306" spans="1:8" x14ac:dyDescent="0.25">
      <c r="A306">
        <v>1331</v>
      </c>
      <c r="B306" s="4">
        <v>45229</v>
      </c>
      <c r="C306">
        <v>3</v>
      </c>
      <c r="D306">
        <v>17</v>
      </c>
      <c r="E306" t="s">
        <v>36</v>
      </c>
      <c r="F306">
        <v>1</v>
      </c>
      <c r="G306" s="11">
        <v>990</v>
      </c>
      <c r="H306">
        <v>0.04</v>
      </c>
    </row>
    <row r="307" spans="1:8" x14ac:dyDescent="0.25">
      <c r="A307">
        <v>1345</v>
      </c>
      <c r="B307" s="4">
        <v>45157</v>
      </c>
      <c r="C307">
        <v>1</v>
      </c>
      <c r="D307">
        <v>2</v>
      </c>
      <c r="E307" t="s">
        <v>18</v>
      </c>
      <c r="F307">
        <v>1</v>
      </c>
      <c r="G307" s="11">
        <v>7800</v>
      </c>
      <c r="H307">
        <v>0.09</v>
      </c>
    </row>
    <row r="308" spans="1:8" x14ac:dyDescent="0.25">
      <c r="A308">
        <v>1359</v>
      </c>
      <c r="B308" s="4">
        <v>45168</v>
      </c>
      <c r="C308">
        <v>1</v>
      </c>
      <c r="D308">
        <v>2</v>
      </c>
      <c r="E308" t="s">
        <v>18</v>
      </c>
      <c r="F308">
        <v>1</v>
      </c>
      <c r="G308" s="11">
        <v>7800</v>
      </c>
      <c r="H308">
        <v>0.04</v>
      </c>
    </row>
    <row r="309" spans="1:8" x14ac:dyDescent="0.25">
      <c r="A309">
        <v>1363</v>
      </c>
      <c r="B309" s="4">
        <v>45066</v>
      </c>
      <c r="C309">
        <v>3</v>
      </c>
      <c r="D309">
        <v>3</v>
      </c>
      <c r="E309" t="s">
        <v>19</v>
      </c>
      <c r="F309">
        <v>1</v>
      </c>
      <c r="G309" s="11">
        <v>7700</v>
      </c>
      <c r="H309">
        <v>0.01</v>
      </c>
    </row>
    <row r="310" spans="1:8" x14ac:dyDescent="0.25">
      <c r="A310">
        <v>1365</v>
      </c>
      <c r="B310" s="4">
        <v>45253</v>
      </c>
      <c r="C310">
        <v>6</v>
      </c>
      <c r="D310">
        <v>4</v>
      </c>
      <c r="E310" t="s">
        <v>30</v>
      </c>
      <c r="F310">
        <v>1</v>
      </c>
      <c r="G310" s="11">
        <v>3700</v>
      </c>
      <c r="H310">
        <v>0.05</v>
      </c>
    </row>
    <row r="311" spans="1:8" x14ac:dyDescent="0.25">
      <c r="A311">
        <v>1369</v>
      </c>
      <c r="B311" s="4">
        <v>45272</v>
      </c>
      <c r="C311">
        <v>4</v>
      </c>
      <c r="D311">
        <v>17</v>
      </c>
      <c r="E311" t="s">
        <v>36</v>
      </c>
      <c r="F311">
        <v>1</v>
      </c>
      <c r="G311" s="11">
        <v>990</v>
      </c>
      <c r="H311">
        <v>0.09</v>
      </c>
    </row>
    <row r="312" spans="1:8" x14ac:dyDescent="0.25">
      <c r="A312">
        <v>1370</v>
      </c>
      <c r="B312" s="4">
        <v>45066</v>
      </c>
      <c r="C312">
        <v>3</v>
      </c>
      <c r="D312">
        <v>10</v>
      </c>
      <c r="E312" t="s">
        <v>23</v>
      </c>
      <c r="F312">
        <v>1</v>
      </c>
      <c r="G312" s="11">
        <v>2700</v>
      </c>
      <c r="H312">
        <v>0.08</v>
      </c>
    </row>
    <row r="313" spans="1:8" x14ac:dyDescent="0.25">
      <c r="A313">
        <v>1371</v>
      </c>
      <c r="B313" s="4">
        <v>45211</v>
      </c>
      <c r="C313">
        <v>5</v>
      </c>
      <c r="D313">
        <v>5</v>
      </c>
      <c r="E313" t="s">
        <v>31</v>
      </c>
      <c r="F313">
        <v>1</v>
      </c>
      <c r="G313" s="11">
        <v>3900</v>
      </c>
      <c r="H313">
        <v>0.02</v>
      </c>
    </row>
    <row r="314" spans="1:8" x14ac:dyDescent="0.25">
      <c r="A314">
        <v>1373</v>
      </c>
      <c r="B314" s="4">
        <v>45086</v>
      </c>
      <c r="C314">
        <v>6</v>
      </c>
      <c r="D314">
        <v>5</v>
      </c>
      <c r="E314" t="s">
        <v>31</v>
      </c>
      <c r="F314">
        <v>1</v>
      </c>
      <c r="G314" s="11">
        <v>3900</v>
      </c>
      <c r="H314">
        <v>0.01</v>
      </c>
    </row>
    <row r="315" spans="1:8" x14ac:dyDescent="0.25">
      <c r="A315">
        <v>1374</v>
      </c>
      <c r="B315" s="4">
        <v>45047</v>
      </c>
      <c r="C315">
        <v>2</v>
      </c>
      <c r="D315">
        <v>6</v>
      </c>
      <c r="E315" t="s">
        <v>32</v>
      </c>
      <c r="F315">
        <v>1</v>
      </c>
      <c r="G315" s="11">
        <v>3900</v>
      </c>
      <c r="H315">
        <v>0.03</v>
      </c>
    </row>
    <row r="316" spans="1:8" x14ac:dyDescent="0.25">
      <c r="A316">
        <v>1380</v>
      </c>
      <c r="B316" s="4">
        <v>45182</v>
      </c>
      <c r="C316">
        <v>3</v>
      </c>
      <c r="D316">
        <v>6</v>
      </c>
      <c r="E316" t="s">
        <v>32</v>
      </c>
      <c r="F316">
        <v>1</v>
      </c>
      <c r="G316" s="11">
        <v>3900</v>
      </c>
      <c r="H316">
        <v>0.01</v>
      </c>
    </row>
    <row r="317" spans="1:8" x14ac:dyDescent="0.25">
      <c r="A317">
        <v>1381</v>
      </c>
      <c r="B317" s="4">
        <v>45188</v>
      </c>
      <c r="C317">
        <v>1</v>
      </c>
      <c r="D317">
        <v>11</v>
      </c>
      <c r="E317" t="s">
        <v>24</v>
      </c>
      <c r="F317">
        <v>1</v>
      </c>
      <c r="G317" s="11">
        <v>2700</v>
      </c>
      <c r="H317">
        <v>0.05</v>
      </c>
    </row>
    <row r="318" spans="1:8" x14ac:dyDescent="0.25">
      <c r="A318">
        <v>1383</v>
      </c>
      <c r="B318" s="4">
        <v>45262</v>
      </c>
      <c r="C318">
        <v>1</v>
      </c>
      <c r="D318">
        <v>10</v>
      </c>
      <c r="E318" t="s">
        <v>23</v>
      </c>
      <c r="F318">
        <v>1</v>
      </c>
      <c r="G318" s="11">
        <v>2700</v>
      </c>
      <c r="H318">
        <v>0.08</v>
      </c>
    </row>
    <row r="319" spans="1:8" x14ac:dyDescent="0.25">
      <c r="A319">
        <v>1396</v>
      </c>
      <c r="B319" s="4">
        <v>44933</v>
      </c>
      <c r="C319">
        <v>5</v>
      </c>
      <c r="D319">
        <v>9</v>
      </c>
      <c r="E319" t="s">
        <v>22</v>
      </c>
      <c r="F319">
        <v>1</v>
      </c>
      <c r="G319" s="11">
        <v>2650</v>
      </c>
      <c r="H319">
        <v>0.03</v>
      </c>
    </row>
    <row r="320" spans="1:8" x14ac:dyDescent="0.25">
      <c r="A320">
        <v>1399</v>
      </c>
      <c r="B320" s="4">
        <v>45097</v>
      </c>
      <c r="C320">
        <v>5</v>
      </c>
      <c r="D320">
        <v>10</v>
      </c>
      <c r="E320" t="s">
        <v>23</v>
      </c>
      <c r="F320">
        <v>1</v>
      </c>
      <c r="G320" s="11">
        <v>2700</v>
      </c>
      <c r="H320">
        <v>0.1</v>
      </c>
    </row>
    <row r="321" spans="1:8" x14ac:dyDescent="0.25">
      <c r="A321">
        <v>1403</v>
      </c>
      <c r="B321" s="4">
        <v>45232</v>
      </c>
      <c r="C321">
        <v>6</v>
      </c>
      <c r="D321">
        <v>8</v>
      </c>
      <c r="E321" t="s">
        <v>34</v>
      </c>
      <c r="F321">
        <v>1</v>
      </c>
      <c r="G321" s="11">
        <v>3900</v>
      </c>
      <c r="H321">
        <v>0.01</v>
      </c>
    </row>
    <row r="322" spans="1:8" x14ac:dyDescent="0.25">
      <c r="A322">
        <v>1406</v>
      </c>
      <c r="B322" s="4">
        <v>44995</v>
      </c>
      <c r="C322">
        <v>5</v>
      </c>
      <c r="D322">
        <v>2</v>
      </c>
      <c r="E322" t="s">
        <v>18</v>
      </c>
      <c r="F322">
        <v>1</v>
      </c>
      <c r="G322" s="11">
        <v>7800</v>
      </c>
      <c r="H322">
        <v>0.05</v>
      </c>
    </row>
    <row r="323" spans="1:8" x14ac:dyDescent="0.25">
      <c r="A323">
        <v>1410</v>
      </c>
      <c r="B323" s="4">
        <v>45163</v>
      </c>
      <c r="C323">
        <v>2</v>
      </c>
      <c r="D323">
        <v>7</v>
      </c>
      <c r="E323" t="s">
        <v>33</v>
      </c>
      <c r="F323">
        <v>1</v>
      </c>
      <c r="G323" s="11">
        <v>3900</v>
      </c>
      <c r="H323">
        <v>0</v>
      </c>
    </row>
    <row r="324" spans="1:8" x14ac:dyDescent="0.25">
      <c r="A324">
        <v>1415</v>
      </c>
      <c r="B324" s="4">
        <v>45144</v>
      </c>
      <c r="C324">
        <v>4</v>
      </c>
      <c r="D324">
        <v>10</v>
      </c>
      <c r="E324" t="s">
        <v>23</v>
      </c>
      <c r="F324">
        <v>1</v>
      </c>
      <c r="G324" s="11">
        <v>2700</v>
      </c>
      <c r="H324">
        <v>0.08</v>
      </c>
    </row>
    <row r="325" spans="1:8" x14ac:dyDescent="0.25">
      <c r="A325">
        <v>1416</v>
      </c>
      <c r="B325" s="4">
        <v>45187</v>
      </c>
      <c r="C325">
        <v>3</v>
      </c>
      <c r="D325">
        <v>8</v>
      </c>
      <c r="E325" t="s">
        <v>34</v>
      </c>
      <c r="F325">
        <v>1</v>
      </c>
      <c r="G325" s="11">
        <v>3900</v>
      </c>
      <c r="H325">
        <v>0.02</v>
      </c>
    </row>
    <row r="326" spans="1:8" x14ac:dyDescent="0.25">
      <c r="A326">
        <v>1418</v>
      </c>
      <c r="B326" s="4">
        <v>45051</v>
      </c>
      <c r="C326">
        <v>3</v>
      </c>
      <c r="D326">
        <v>15</v>
      </c>
      <c r="E326" t="s">
        <v>29</v>
      </c>
      <c r="F326">
        <v>1</v>
      </c>
      <c r="G326" s="11">
        <v>950</v>
      </c>
      <c r="H326">
        <v>0</v>
      </c>
    </row>
    <row r="327" spans="1:8" x14ac:dyDescent="0.25">
      <c r="A327">
        <v>1419</v>
      </c>
      <c r="B327" s="4">
        <v>45018</v>
      </c>
      <c r="C327">
        <v>6</v>
      </c>
      <c r="D327">
        <v>13</v>
      </c>
      <c r="E327" t="s">
        <v>26</v>
      </c>
      <c r="F327">
        <v>1</v>
      </c>
      <c r="G327" s="11">
        <v>2700</v>
      </c>
      <c r="H327">
        <v>0.06</v>
      </c>
    </row>
    <row r="328" spans="1:8" x14ac:dyDescent="0.25">
      <c r="A328">
        <v>1420</v>
      </c>
      <c r="B328" s="4">
        <v>45061</v>
      </c>
      <c r="C328">
        <v>3</v>
      </c>
      <c r="D328">
        <v>8</v>
      </c>
      <c r="E328" t="s">
        <v>34</v>
      </c>
      <c r="F328">
        <v>1</v>
      </c>
      <c r="G328" s="11">
        <v>3900</v>
      </c>
      <c r="H328">
        <v>0.06</v>
      </c>
    </row>
    <row r="329" spans="1:8" x14ac:dyDescent="0.25">
      <c r="A329">
        <v>1421</v>
      </c>
      <c r="B329" s="4">
        <v>44942</v>
      </c>
      <c r="C329">
        <v>5</v>
      </c>
      <c r="D329">
        <v>16</v>
      </c>
      <c r="E329" t="s">
        <v>35</v>
      </c>
      <c r="F329">
        <v>1</v>
      </c>
      <c r="G329" s="11">
        <v>990</v>
      </c>
      <c r="H329">
        <v>7.0000000000000007E-2</v>
      </c>
    </row>
    <row r="330" spans="1:8" x14ac:dyDescent="0.25">
      <c r="A330">
        <v>1432</v>
      </c>
      <c r="B330" s="4">
        <v>44929</v>
      </c>
      <c r="C330">
        <v>6</v>
      </c>
      <c r="D330">
        <v>14</v>
      </c>
      <c r="E330" t="s">
        <v>27</v>
      </c>
      <c r="F330">
        <v>1</v>
      </c>
      <c r="G330" s="11">
        <v>2700</v>
      </c>
      <c r="H330">
        <v>0</v>
      </c>
    </row>
    <row r="331" spans="1:8" x14ac:dyDescent="0.25">
      <c r="A331">
        <v>1436</v>
      </c>
      <c r="B331" s="4">
        <v>44946</v>
      </c>
      <c r="C331">
        <v>5</v>
      </c>
      <c r="D331">
        <v>15</v>
      </c>
      <c r="E331" t="s">
        <v>29</v>
      </c>
      <c r="F331">
        <v>1</v>
      </c>
      <c r="G331" s="11">
        <v>950</v>
      </c>
      <c r="H331">
        <v>0.09</v>
      </c>
    </row>
    <row r="332" spans="1:8" x14ac:dyDescent="0.25">
      <c r="A332">
        <v>1437</v>
      </c>
      <c r="B332" s="4">
        <v>45092</v>
      </c>
      <c r="C332">
        <v>4</v>
      </c>
      <c r="D332">
        <v>5</v>
      </c>
      <c r="E332" t="s">
        <v>31</v>
      </c>
      <c r="F332">
        <v>1</v>
      </c>
      <c r="G332" s="11">
        <v>3900</v>
      </c>
      <c r="H332">
        <v>0.04</v>
      </c>
    </row>
    <row r="333" spans="1:8" x14ac:dyDescent="0.25">
      <c r="A333">
        <v>1441</v>
      </c>
      <c r="B333" s="4">
        <v>45189</v>
      </c>
      <c r="C333">
        <v>2</v>
      </c>
      <c r="D333">
        <v>10</v>
      </c>
      <c r="E333" t="s">
        <v>23</v>
      </c>
      <c r="F333">
        <v>1</v>
      </c>
      <c r="G333" s="11">
        <v>2700</v>
      </c>
      <c r="H333">
        <v>0.05</v>
      </c>
    </row>
    <row r="334" spans="1:8" x14ac:dyDescent="0.25">
      <c r="A334">
        <v>1442</v>
      </c>
      <c r="B334" s="4">
        <v>45085</v>
      </c>
      <c r="C334">
        <v>4</v>
      </c>
      <c r="D334">
        <v>8</v>
      </c>
      <c r="E334" t="s">
        <v>34</v>
      </c>
      <c r="F334">
        <v>1</v>
      </c>
      <c r="G334" s="11">
        <v>3900</v>
      </c>
      <c r="H334">
        <v>7.0000000000000007E-2</v>
      </c>
    </row>
    <row r="335" spans="1:8" x14ac:dyDescent="0.25">
      <c r="A335">
        <v>1443</v>
      </c>
      <c r="B335" s="4">
        <v>45119</v>
      </c>
      <c r="C335">
        <v>4</v>
      </c>
      <c r="D335">
        <v>11</v>
      </c>
      <c r="E335" t="s">
        <v>24</v>
      </c>
      <c r="F335">
        <v>1</v>
      </c>
      <c r="G335" s="11">
        <v>2700</v>
      </c>
      <c r="H335">
        <v>0.02</v>
      </c>
    </row>
    <row r="336" spans="1:8" x14ac:dyDescent="0.25">
      <c r="A336">
        <v>1444</v>
      </c>
      <c r="B336" s="4">
        <v>45212</v>
      </c>
      <c r="C336">
        <v>6</v>
      </c>
      <c r="D336">
        <v>7</v>
      </c>
      <c r="E336" t="s">
        <v>33</v>
      </c>
      <c r="F336">
        <v>1</v>
      </c>
      <c r="G336" s="11">
        <v>3900</v>
      </c>
      <c r="H336">
        <v>0.02</v>
      </c>
    </row>
    <row r="337" spans="1:8" x14ac:dyDescent="0.25">
      <c r="A337">
        <v>1446</v>
      </c>
      <c r="B337" s="4">
        <v>45255</v>
      </c>
      <c r="C337">
        <v>2</v>
      </c>
      <c r="D337">
        <v>16</v>
      </c>
      <c r="E337" t="s">
        <v>35</v>
      </c>
      <c r="F337">
        <v>1</v>
      </c>
      <c r="G337" s="11">
        <v>990</v>
      </c>
      <c r="H337">
        <v>0.09</v>
      </c>
    </row>
    <row r="338" spans="1:8" x14ac:dyDescent="0.25">
      <c r="A338">
        <v>1449</v>
      </c>
      <c r="B338" s="4">
        <v>44972</v>
      </c>
      <c r="C338">
        <v>5</v>
      </c>
      <c r="D338">
        <v>14</v>
      </c>
      <c r="E338" t="s">
        <v>27</v>
      </c>
      <c r="F338">
        <v>1</v>
      </c>
      <c r="G338" s="11">
        <v>2700</v>
      </c>
      <c r="H338">
        <v>0</v>
      </c>
    </row>
    <row r="339" spans="1:8" x14ac:dyDescent="0.25">
      <c r="A339">
        <v>1452</v>
      </c>
      <c r="B339" s="4">
        <v>45002</v>
      </c>
      <c r="C339">
        <v>1</v>
      </c>
      <c r="D339">
        <v>2</v>
      </c>
      <c r="E339" t="s">
        <v>18</v>
      </c>
      <c r="F339">
        <v>1</v>
      </c>
      <c r="G339" s="11">
        <v>7800</v>
      </c>
      <c r="H339">
        <v>0.08</v>
      </c>
    </row>
    <row r="340" spans="1:8" x14ac:dyDescent="0.25">
      <c r="A340">
        <v>1456</v>
      </c>
      <c r="B340" s="4">
        <v>45278</v>
      </c>
      <c r="C340">
        <v>1</v>
      </c>
      <c r="D340">
        <v>12</v>
      </c>
      <c r="E340" t="s">
        <v>25</v>
      </c>
      <c r="F340">
        <v>1</v>
      </c>
      <c r="G340" s="11">
        <v>2700</v>
      </c>
      <c r="H340">
        <v>0</v>
      </c>
    </row>
    <row r="341" spans="1:8" x14ac:dyDescent="0.25">
      <c r="A341">
        <v>1463</v>
      </c>
      <c r="B341" s="4">
        <v>45200</v>
      </c>
      <c r="C341">
        <v>2</v>
      </c>
      <c r="D341">
        <v>10</v>
      </c>
      <c r="E341" t="s">
        <v>23</v>
      </c>
      <c r="F341">
        <v>1</v>
      </c>
      <c r="G341" s="11">
        <v>2700</v>
      </c>
      <c r="H341">
        <v>0.1</v>
      </c>
    </row>
    <row r="342" spans="1:8" x14ac:dyDescent="0.25">
      <c r="A342">
        <v>1467</v>
      </c>
      <c r="B342" s="4">
        <v>45212</v>
      </c>
      <c r="C342">
        <v>2</v>
      </c>
      <c r="D342">
        <v>5</v>
      </c>
      <c r="E342" t="s">
        <v>31</v>
      </c>
      <c r="F342">
        <v>1</v>
      </c>
      <c r="G342" s="11">
        <v>3900</v>
      </c>
      <c r="H342">
        <v>0.05</v>
      </c>
    </row>
    <row r="343" spans="1:8" x14ac:dyDescent="0.25">
      <c r="A343">
        <v>1476</v>
      </c>
      <c r="B343" s="4">
        <v>45242</v>
      </c>
      <c r="C343">
        <v>6</v>
      </c>
      <c r="D343">
        <v>11</v>
      </c>
      <c r="E343" t="s">
        <v>24</v>
      </c>
      <c r="F343">
        <v>1</v>
      </c>
      <c r="G343" s="11">
        <v>2700</v>
      </c>
      <c r="H343">
        <v>0.1</v>
      </c>
    </row>
    <row r="344" spans="1:8" x14ac:dyDescent="0.25">
      <c r="A344">
        <v>1479</v>
      </c>
      <c r="B344" s="4">
        <v>45073</v>
      </c>
      <c r="C344">
        <v>5</v>
      </c>
      <c r="D344">
        <v>6</v>
      </c>
      <c r="E344" t="s">
        <v>32</v>
      </c>
      <c r="F344">
        <v>1</v>
      </c>
      <c r="G344" s="11">
        <v>3900</v>
      </c>
      <c r="H344">
        <v>0</v>
      </c>
    </row>
    <row r="345" spans="1:8" x14ac:dyDescent="0.25">
      <c r="A345">
        <v>1485</v>
      </c>
      <c r="B345" s="4">
        <v>44965</v>
      </c>
      <c r="C345">
        <v>2</v>
      </c>
      <c r="D345">
        <v>7</v>
      </c>
      <c r="E345" t="s">
        <v>33</v>
      </c>
      <c r="F345">
        <v>1</v>
      </c>
      <c r="G345" s="11">
        <v>3900</v>
      </c>
      <c r="H345">
        <v>0.09</v>
      </c>
    </row>
    <row r="346" spans="1:8" x14ac:dyDescent="0.25">
      <c r="A346">
        <v>1489</v>
      </c>
      <c r="B346" s="4">
        <v>44937</v>
      </c>
      <c r="C346">
        <v>1</v>
      </c>
      <c r="D346">
        <v>6</v>
      </c>
      <c r="E346" t="s">
        <v>32</v>
      </c>
      <c r="F346">
        <v>1</v>
      </c>
      <c r="G346" s="11">
        <v>3900</v>
      </c>
      <c r="H346">
        <v>0.04</v>
      </c>
    </row>
    <row r="347" spans="1:8" x14ac:dyDescent="0.25">
      <c r="A347">
        <v>1491</v>
      </c>
      <c r="B347" s="4">
        <v>45107</v>
      </c>
      <c r="C347">
        <v>5</v>
      </c>
      <c r="D347">
        <v>7</v>
      </c>
      <c r="E347" t="s">
        <v>33</v>
      </c>
      <c r="F347">
        <v>1</v>
      </c>
      <c r="G347" s="11">
        <v>3900</v>
      </c>
      <c r="H347">
        <v>0.04</v>
      </c>
    </row>
    <row r="348" spans="1:8" x14ac:dyDescent="0.25">
      <c r="A348">
        <v>1493</v>
      </c>
      <c r="B348" s="4">
        <v>45024</v>
      </c>
      <c r="C348">
        <v>6</v>
      </c>
      <c r="D348">
        <v>16</v>
      </c>
      <c r="E348" t="s">
        <v>35</v>
      </c>
      <c r="F348">
        <v>1</v>
      </c>
      <c r="G348" s="11">
        <v>990</v>
      </c>
      <c r="H348">
        <v>0.05</v>
      </c>
    </row>
    <row r="349" spans="1:8" x14ac:dyDescent="0.25">
      <c r="A349">
        <v>1497</v>
      </c>
      <c r="B349" s="4">
        <v>45249</v>
      </c>
      <c r="C349">
        <v>5</v>
      </c>
      <c r="D349">
        <v>3</v>
      </c>
      <c r="E349" t="s">
        <v>19</v>
      </c>
      <c r="F349">
        <v>1</v>
      </c>
      <c r="G349" s="11">
        <v>7700</v>
      </c>
      <c r="H349">
        <v>0.09</v>
      </c>
    </row>
    <row r="350" spans="1:8" x14ac:dyDescent="0.25">
      <c r="A350">
        <v>1508</v>
      </c>
      <c r="B350" s="4">
        <v>45182</v>
      </c>
      <c r="C350">
        <v>6</v>
      </c>
      <c r="D350">
        <v>2</v>
      </c>
      <c r="E350" t="s">
        <v>18</v>
      </c>
      <c r="F350">
        <v>1</v>
      </c>
      <c r="G350" s="11">
        <v>7800</v>
      </c>
      <c r="H350">
        <v>0.1</v>
      </c>
    </row>
    <row r="351" spans="1:8" x14ac:dyDescent="0.25">
      <c r="A351">
        <v>1510</v>
      </c>
      <c r="B351" s="4">
        <v>45184</v>
      </c>
      <c r="C351">
        <v>3</v>
      </c>
      <c r="D351">
        <v>3</v>
      </c>
      <c r="E351" t="s">
        <v>19</v>
      </c>
      <c r="F351">
        <v>1</v>
      </c>
      <c r="G351" s="11">
        <v>7700</v>
      </c>
      <c r="H351">
        <v>0.09</v>
      </c>
    </row>
    <row r="352" spans="1:8" x14ac:dyDescent="0.25">
      <c r="A352">
        <v>1512</v>
      </c>
      <c r="B352" s="4">
        <v>45186</v>
      </c>
      <c r="C352">
        <v>3</v>
      </c>
      <c r="D352">
        <v>11</v>
      </c>
      <c r="E352" t="s">
        <v>24</v>
      </c>
      <c r="F352">
        <v>1</v>
      </c>
      <c r="G352" s="11">
        <v>2700</v>
      </c>
      <c r="H352">
        <v>0.04</v>
      </c>
    </row>
    <row r="353" spans="1:8" x14ac:dyDescent="0.25">
      <c r="A353">
        <v>1521</v>
      </c>
      <c r="B353" s="4">
        <v>45195</v>
      </c>
      <c r="C353">
        <v>6</v>
      </c>
      <c r="D353">
        <v>3</v>
      </c>
      <c r="E353" t="s">
        <v>19</v>
      </c>
      <c r="F353">
        <v>1</v>
      </c>
      <c r="G353" s="11">
        <v>7700</v>
      </c>
      <c r="H353">
        <v>0.06</v>
      </c>
    </row>
    <row r="354" spans="1:8" x14ac:dyDescent="0.25">
      <c r="A354">
        <v>1534</v>
      </c>
      <c r="B354" s="4">
        <v>45208</v>
      </c>
      <c r="C354">
        <v>4</v>
      </c>
      <c r="D354">
        <v>16</v>
      </c>
      <c r="E354" t="s">
        <v>35</v>
      </c>
      <c r="F354">
        <v>1</v>
      </c>
      <c r="G354" s="11">
        <v>990</v>
      </c>
      <c r="H354">
        <v>0.02</v>
      </c>
    </row>
    <row r="355" spans="1:8" x14ac:dyDescent="0.25">
      <c r="A355">
        <v>1537</v>
      </c>
      <c r="B355" s="4">
        <v>45211</v>
      </c>
      <c r="C355">
        <v>4</v>
      </c>
      <c r="D355">
        <v>3</v>
      </c>
      <c r="E355" t="s">
        <v>19</v>
      </c>
      <c r="F355">
        <v>1</v>
      </c>
      <c r="G355" s="11">
        <v>7700</v>
      </c>
      <c r="H355">
        <v>0.01</v>
      </c>
    </row>
    <row r="356" spans="1:8" x14ac:dyDescent="0.25">
      <c r="A356">
        <v>1543</v>
      </c>
      <c r="B356" s="4">
        <v>45217</v>
      </c>
      <c r="C356">
        <v>4</v>
      </c>
      <c r="D356">
        <v>7</v>
      </c>
      <c r="E356" t="s">
        <v>33</v>
      </c>
      <c r="F356">
        <v>1</v>
      </c>
      <c r="G356" s="11">
        <v>3900</v>
      </c>
      <c r="H356">
        <v>0.02</v>
      </c>
    </row>
    <row r="357" spans="1:8" x14ac:dyDescent="0.25">
      <c r="A357">
        <v>1556</v>
      </c>
      <c r="B357" s="4">
        <v>45230</v>
      </c>
      <c r="C357">
        <v>5</v>
      </c>
      <c r="D357">
        <v>6</v>
      </c>
      <c r="E357" t="s">
        <v>32</v>
      </c>
      <c r="F357">
        <v>1</v>
      </c>
      <c r="G357" s="11">
        <v>3900</v>
      </c>
      <c r="H357">
        <v>0.08</v>
      </c>
    </row>
    <row r="358" spans="1:8" x14ac:dyDescent="0.25">
      <c r="A358">
        <v>1563</v>
      </c>
      <c r="B358" s="4">
        <v>45237</v>
      </c>
      <c r="C358">
        <v>1</v>
      </c>
      <c r="D358">
        <v>2</v>
      </c>
      <c r="E358" t="s">
        <v>18</v>
      </c>
      <c r="F358">
        <v>1</v>
      </c>
      <c r="G358" s="11">
        <v>7800</v>
      </c>
      <c r="H358">
        <v>0.1</v>
      </c>
    </row>
    <row r="359" spans="1:8" x14ac:dyDescent="0.25">
      <c r="A359">
        <v>1564</v>
      </c>
      <c r="B359" s="4">
        <v>45238</v>
      </c>
      <c r="C359">
        <v>6</v>
      </c>
      <c r="D359">
        <v>11</v>
      </c>
      <c r="E359" t="s">
        <v>24</v>
      </c>
      <c r="F359">
        <v>1</v>
      </c>
      <c r="G359" s="11">
        <v>2700</v>
      </c>
      <c r="H359">
        <v>0.06</v>
      </c>
    </row>
    <row r="360" spans="1:8" x14ac:dyDescent="0.25">
      <c r="A360">
        <v>1567</v>
      </c>
      <c r="B360" s="4">
        <v>45241</v>
      </c>
      <c r="C360">
        <v>1</v>
      </c>
      <c r="D360">
        <v>9</v>
      </c>
      <c r="E360" t="s">
        <v>22</v>
      </c>
      <c r="F360">
        <v>1</v>
      </c>
      <c r="G360" s="11">
        <v>2650</v>
      </c>
      <c r="H360">
        <v>0</v>
      </c>
    </row>
    <row r="361" spans="1:8" x14ac:dyDescent="0.25">
      <c r="A361">
        <v>1569</v>
      </c>
      <c r="B361" s="4">
        <v>45243</v>
      </c>
      <c r="C361">
        <v>5</v>
      </c>
      <c r="D361">
        <v>10</v>
      </c>
      <c r="E361" t="s">
        <v>23</v>
      </c>
      <c r="F361">
        <v>1</v>
      </c>
      <c r="G361" s="11">
        <v>2700</v>
      </c>
      <c r="H361">
        <v>0.09</v>
      </c>
    </row>
    <row r="362" spans="1:8" x14ac:dyDescent="0.25">
      <c r="A362">
        <v>1571</v>
      </c>
      <c r="B362" s="4">
        <v>45245</v>
      </c>
      <c r="C362">
        <v>5</v>
      </c>
      <c r="D362">
        <v>9</v>
      </c>
      <c r="E362" t="s">
        <v>22</v>
      </c>
      <c r="F362">
        <v>1</v>
      </c>
      <c r="G362" s="11">
        <v>2650</v>
      </c>
      <c r="H362">
        <v>0</v>
      </c>
    </row>
    <row r="363" spans="1:8" x14ac:dyDescent="0.25">
      <c r="A363">
        <v>1589</v>
      </c>
      <c r="B363" s="4">
        <v>45263</v>
      </c>
      <c r="C363">
        <v>3</v>
      </c>
      <c r="D363">
        <v>1</v>
      </c>
      <c r="E363" t="s">
        <v>11</v>
      </c>
      <c r="F363">
        <v>1</v>
      </c>
      <c r="G363" s="11">
        <v>7500</v>
      </c>
      <c r="H363">
        <v>0.06</v>
      </c>
    </row>
    <row r="364" spans="1:8" x14ac:dyDescent="0.25">
      <c r="A364">
        <v>1602</v>
      </c>
      <c r="B364" s="4">
        <v>45276</v>
      </c>
      <c r="C364">
        <v>2</v>
      </c>
      <c r="D364">
        <v>1</v>
      </c>
      <c r="E364" t="s">
        <v>11</v>
      </c>
      <c r="F364">
        <v>1</v>
      </c>
      <c r="G364" s="11">
        <v>7500</v>
      </c>
      <c r="H364">
        <v>0.03</v>
      </c>
    </row>
    <row r="365" spans="1:8" x14ac:dyDescent="0.25">
      <c r="A365">
        <v>1604</v>
      </c>
      <c r="B365" s="4">
        <v>45278</v>
      </c>
      <c r="C365">
        <v>5</v>
      </c>
      <c r="D365">
        <v>7</v>
      </c>
      <c r="E365" t="s">
        <v>33</v>
      </c>
      <c r="F365">
        <v>1</v>
      </c>
      <c r="G365" s="11">
        <v>3900</v>
      </c>
      <c r="H365">
        <v>0.02</v>
      </c>
    </row>
    <row r="366" spans="1:8" x14ac:dyDescent="0.25">
      <c r="A366">
        <v>1605</v>
      </c>
      <c r="B366" s="4">
        <v>45279</v>
      </c>
      <c r="C366">
        <v>1</v>
      </c>
      <c r="D366">
        <v>7</v>
      </c>
      <c r="E366" t="s">
        <v>33</v>
      </c>
      <c r="F366">
        <v>1</v>
      </c>
      <c r="G366" s="11">
        <v>3900</v>
      </c>
      <c r="H366">
        <v>0.06</v>
      </c>
    </row>
    <row r="367" spans="1:8" x14ac:dyDescent="0.25">
      <c r="A367">
        <v>1606</v>
      </c>
      <c r="B367" s="4">
        <v>45280</v>
      </c>
      <c r="C367">
        <v>2</v>
      </c>
      <c r="D367">
        <v>16</v>
      </c>
      <c r="E367" t="s">
        <v>35</v>
      </c>
      <c r="F367">
        <v>1</v>
      </c>
      <c r="G367" s="11">
        <v>990</v>
      </c>
      <c r="H367">
        <v>0.09</v>
      </c>
    </row>
    <row r="368" spans="1:8" x14ac:dyDescent="0.25">
      <c r="A368">
        <v>1608</v>
      </c>
      <c r="B368" s="4">
        <v>45282</v>
      </c>
      <c r="C368">
        <v>1</v>
      </c>
      <c r="D368">
        <v>4</v>
      </c>
      <c r="E368" t="s">
        <v>30</v>
      </c>
      <c r="F368">
        <v>1</v>
      </c>
      <c r="G368" s="11">
        <v>3700</v>
      </c>
      <c r="H368">
        <v>0.01</v>
      </c>
    </row>
    <row r="369" spans="1:8" x14ac:dyDescent="0.25">
      <c r="A369">
        <v>1609</v>
      </c>
      <c r="B369" s="4">
        <v>45283</v>
      </c>
      <c r="C369">
        <v>5</v>
      </c>
      <c r="D369">
        <v>1</v>
      </c>
      <c r="E369" t="s">
        <v>11</v>
      </c>
      <c r="F369">
        <v>1</v>
      </c>
      <c r="G369" s="11">
        <v>7500</v>
      </c>
      <c r="H369">
        <v>0.02</v>
      </c>
    </row>
    <row r="370" spans="1:8" x14ac:dyDescent="0.25">
      <c r="A370">
        <v>1611</v>
      </c>
      <c r="B370" s="4">
        <v>45285</v>
      </c>
      <c r="C370">
        <v>6</v>
      </c>
      <c r="D370">
        <v>7</v>
      </c>
      <c r="E370" t="s">
        <v>33</v>
      </c>
      <c r="F370">
        <v>1</v>
      </c>
      <c r="G370" s="11">
        <v>3900</v>
      </c>
      <c r="H370">
        <v>0.08</v>
      </c>
    </row>
    <row r="371" spans="1:8" x14ac:dyDescent="0.25">
      <c r="A371">
        <v>1616</v>
      </c>
      <c r="B371" s="4">
        <v>45290</v>
      </c>
      <c r="C371">
        <v>6</v>
      </c>
      <c r="D371">
        <v>7</v>
      </c>
      <c r="E371" t="s">
        <v>33</v>
      </c>
      <c r="F371">
        <v>1</v>
      </c>
      <c r="G371" s="11">
        <v>3900</v>
      </c>
      <c r="H371">
        <v>0.05</v>
      </c>
    </row>
    <row r="372" spans="1:8" x14ac:dyDescent="0.25">
      <c r="A372">
        <v>1617</v>
      </c>
      <c r="B372" s="4">
        <v>45291</v>
      </c>
      <c r="C372">
        <v>6</v>
      </c>
      <c r="D372">
        <v>14</v>
      </c>
      <c r="E372" t="s">
        <v>27</v>
      </c>
      <c r="F372">
        <v>1</v>
      </c>
      <c r="G372" s="11">
        <v>2700</v>
      </c>
      <c r="H372">
        <v>0.01</v>
      </c>
    </row>
    <row r="373" spans="1:8" x14ac:dyDescent="0.25">
      <c r="A373">
        <v>1624</v>
      </c>
      <c r="B373" s="4">
        <v>44933</v>
      </c>
      <c r="C373">
        <v>1</v>
      </c>
      <c r="D373">
        <v>13</v>
      </c>
      <c r="E373" t="s">
        <v>26</v>
      </c>
      <c r="F373">
        <v>1</v>
      </c>
      <c r="G373" s="11">
        <v>2700</v>
      </c>
      <c r="H373">
        <v>7.0000000000000007E-2</v>
      </c>
    </row>
    <row r="374" spans="1:8" x14ac:dyDescent="0.25">
      <c r="A374">
        <v>1625</v>
      </c>
      <c r="B374" s="4">
        <v>44934</v>
      </c>
      <c r="C374">
        <v>5</v>
      </c>
      <c r="D374">
        <v>9</v>
      </c>
      <c r="E374" t="s">
        <v>22</v>
      </c>
      <c r="F374">
        <v>1</v>
      </c>
      <c r="G374" s="11">
        <v>2650</v>
      </c>
      <c r="H374">
        <v>0.04</v>
      </c>
    </row>
    <row r="375" spans="1:8" x14ac:dyDescent="0.25">
      <c r="A375">
        <v>1641</v>
      </c>
      <c r="B375" s="4">
        <v>44950</v>
      </c>
      <c r="C375">
        <v>1</v>
      </c>
      <c r="D375">
        <v>13</v>
      </c>
      <c r="E375" t="s">
        <v>26</v>
      </c>
      <c r="F375">
        <v>1</v>
      </c>
      <c r="G375" s="11">
        <v>2700</v>
      </c>
      <c r="H375">
        <v>0.09</v>
      </c>
    </row>
    <row r="376" spans="1:8" x14ac:dyDescent="0.25">
      <c r="A376">
        <v>1645</v>
      </c>
      <c r="B376" s="4">
        <v>44954</v>
      </c>
      <c r="C376">
        <v>2</v>
      </c>
      <c r="D376">
        <v>14</v>
      </c>
      <c r="E376" t="s">
        <v>27</v>
      </c>
      <c r="F376">
        <v>1</v>
      </c>
      <c r="G376" s="11">
        <v>2700</v>
      </c>
      <c r="H376">
        <v>0</v>
      </c>
    </row>
    <row r="377" spans="1:8" x14ac:dyDescent="0.25">
      <c r="A377">
        <v>1649</v>
      </c>
      <c r="B377" s="4">
        <v>44958</v>
      </c>
      <c r="C377">
        <v>1</v>
      </c>
      <c r="D377">
        <v>4</v>
      </c>
      <c r="E377" t="s">
        <v>30</v>
      </c>
      <c r="F377">
        <v>1</v>
      </c>
      <c r="G377" s="11">
        <v>3700</v>
      </c>
      <c r="H377">
        <v>0.03</v>
      </c>
    </row>
    <row r="378" spans="1:8" x14ac:dyDescent="0.25">
      <c r="A378">
        <v>1650</v>
      </c>
      <c r="B378" s="4">
        <v>44959</v>
      </c>
      <c r="C378">
        <v>4</v>
      </c>
      <c r="D378">
        <v>9</v>
      </c>
      <c r="E378" t="s">
        <v>22</v>
      </c>
      <c r="F378">
        <v>1</v>
      </c>
      <c r="G378" s="11">
        <v>2650</v>
      </c>
      <c r="H378">
        <v>0.08</v>
      </c>
    </row>
    <row r="379" spans="1:8" x14ac:dyDescent="0.25">
      <c r="A379">
        <v>1655</v>
      </c>
      <c r="B379" s="4">
        <v>44964</v>
      </c>
      <c r="C379">
        <v>4</v>
      </c>
      <c r="D379">
        <v>11</v>
      </c>
      <c r="E379" t="s">
        <v>24</v>
      </c>
      <c r="F379">
        <v>1</v>
      </c>
      <c r="G379" s="11">
        <v>2700</v>
      </c>
      <c r="H379">
        <v>0.03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34FC-DE2C-41D8-A8E6-59288DEA3B73}">
  <dimension ref="A3:S19"/>
  <sheetViews>
    <sheetView showGridLines="0" zoomScale="90" zoomScaleNormal="90" workbookViewId="0">
      <selection activeCell="I33" sqref="I33"/>
    </sheetView>
  </sheetViews>
  <sheetFormatPr baseColWidth="10" defaultRowHeight="12.5" x14ac:dyDescent="0.25"/>
  <cols>
    <col min="1" max="1" width="12.26953125" bestFit="1" customWidth="1"/>
    <col min="2" max="3" width="12.08984375" bestFit="1" customWidth="1"/>
    <col min="4" max="4" width="5.6328125" customWidth="1"/>
    <col min="5" max="5" width="12.26953125" bestFit="1" customWidth="1"/>
    <col min="6" max="7" width="12.08984375" bestFit="1" customWidth="1"/>
    <col min="8" max="8" width="5.6328125" customWidth="1"/>
    <col min="9" max="9" width="13.36328125" bestFit="1" customWidth="1"/>
    <col min="10" max="11" width="12.08984375" bestFit="1" customWidth="1"/>
    <col min="12" max="12" width="5.6328125" customWidth="1"/>
    <col min="13" max="13" width="12.81640625" bestFit="1" customWidth="1"/>
    <col min="14" max="14" width="11.90625" bestFit="1" customWidth="1"/>
    <col min="15" max="15" width="5.6328125" customWidth="1"/>
    <col min="16" max="16" width="16.6328125" bestFit="1" customWidth="1"/>
    <col min="17" max="17" width="5.6328125" customWidth="1"/>
    <col min="18" max="23" width="22.90625" bestFit="1" customWidth="1"/>
    <col min="24" max="24" width="23.1796875" bestFit="1" customWidth="1"/>
    <col min="25" max="25" width="17.36328125" bestFit="1" customWidth="1"/>
  </cols>
  <sheetData>
    <row r="3" spans="1:19" x14ac:dyDescent="0.25">
      <c r="A3" s="14" t="s">
        <v>81</v>
      </c>
      <c r="B3" t="s">
        <v>82</v>
      </c>
      <c r="C3" t="s">
        <v>83</v>
      </c>
      <c r="E3" s="14" t="s">
        <v>81</v>
      </c>
      <c r="F3" t="s">
        <v>82</v>
      </c>
      <c r="G3" t="s">
        <v>83</v>
      </c>
      <c r="I3" s="14" t="s">
        <v>81</v>
      </c>
      <c r="J3" t="s">
        <v>82</v>
      </c>
      <c r="K3" t="s">
        <v>83</v>
      </c>
      <c r="M3" s="14" t="s">
        <v>81</v>
      </c>
      <c r="N3" t="s">
        <v>82</v>
      </c>
      <c r="P3" t="s">
        <v>87</v>
      </c>
    </row>
    <row r="4" spans="1:19" x14ac:dyDescent="0.25">
      <c r="A4" s="15" t="s">
        <v>73</v>
      </c>
      <c r="B4" s="16">
        <v>108000</v>
      </c>
      <c r="C4" s="16">
        <v>103748.7</v>
      </c>
      <c r="E4" s="15" t="s">
        <v>73</v>
      </c>
      <c r="F4" s="16">
        <v>108000</v>
      </c>
      <c r="G4" s="16">
        <v>103748.7</v>
      </c>
      <c r="I4" s="15" t="s">
        <v>2</v>
      </c>
      <c r="J4" s="16">
        <v>465000</v>
      </c>
      <c r="K4" s="16">
        <v>471609</v>
      </c>
      <c r="M4" s="15" t="s">
        <v>2</v>
      </c>
      <c r="N4" s="16">
        <v>465000</v>
      </c>
      <c r="P4" s="6">
        <v>399</v>
      </c>
      <c r="R4" s="17" t="s">
        <v>82</v>
      </c>
      <c r="S4" s="18">
        <f>SUM(J4:J8)/2</f>
        <v>1416000</v>
      </c>
    </row>
    <row r="5" spans="1:19" x14ac:dyDescent="0.25">
      <c r="A5" s="15" t="s">
        <v>74</v>
      </c>
      <c r="B5" s="16">
        <v>108000</v>
      </c>
      <c r="C5" s="16">
        <v>133123.1</v>
      </c>
      <c r="E5" s="15" t="s">
        <v>74</v>
      </c>
      <c r="F5" s="16">
        <v>216000</v>
      </c>
      <c r="G5" s="16">
        <v>236871.8</v>
      </c>
      <c r="I5" s="15" t="s">
        <v>4</v>
      </c>
      <c r="J5" s="16">
        <v>540000</v>
      </c>
      <c r="K5" s="16">
        <v>552323</v>
      </c>
      <c r="M5" s="15" t="s">
        <v>4</v>
      </c>
      <c r="N5" s="16">
        <v>540000</v>
      </c>
      <c r="R5" s="17" t="s">
        <v>83</v>
      </c>
      <c r="S5" s="18">
        <f>SUM(K4:K8)/2</f>
        <v>1426338.1</v>
      </c>
    </row>
    <row r="6" spans="1:19" x14ac:dyDescent="0.25">
      <c r="A6" s="15" t="s">
        <v>69</v>
      </c>
      <c r="B6" s="16">
        <v>118000</v>
      </c>
      <c r="C6" s="16">
        <v>94053.2</v>
      </c>
      <c r="E6" s="15" t="s">
        <v>69</v>
      </c>
      <c r="F6" s="16">
        <v>334000</v>
      </c>
      <c r="G6" s="16">
        <v>330925</v>
      </c>
      <c r="I6" s="15" t="s">
        <v>84</v>
      </c>
      <c r="J6" s="16">
        <v>66000</v>
      </c>
      <c r="K6" s="16">
        <v>68659.099999999991</v>
      </c>
      <c r="M6" s="15" t="s">
        <v>84</v>
      </c>
      <c r="N6" s="16">
        <v>66000</v>
      </c>
      <c r="R6" s="17" t="s">
        <v>85</v>
      </c>
      <c r="S6" s="18">
        <f>S4-S5</f>
        <v>-10338.100000000093</v>
      </c>
    </row>
    <row r="7" spans="1:19" x14ac:dyDescent="0.25">
      <c r="A7" s="15" t="s">
        <v>75</v>
      </c>
      <c r="B7" s="16">
        <v>118000</v>
      </c>
      <c r="C7" s="16">
        <v>94511.4</v>
      </c>
      <c r="E7" s="15" t="s">
        <v>75</v>
      </c>
      <c r="F7" s="16">
        <v>452000</v>
      </c>
      <c r="G7" s="16">
        <v>425436.4</v>
      </c>
      <c r="I7" s="15" t="s">
        <v>1</v>
      </c>
      <c r="J7" s="16">
        <v>345000</v>
      </c>
      <c r="K7" s="16">
        <v>333747</v>
      </c>
      <c r="M7" s="15" t="s">
        <v>1</v>
      </c>
      <c r="N7" s="16">
        <v>345000</v>
      </c>
      <c r="R7" s="17" t="s">
        <v>86</v>
      </c>
      <c r="S7" s="19">
        <f>IF(S5/S4&gt;1,1,S5/S4)</f>
        <v>1</v>
      </c>
    </row>
    <row r="8" spans="1:19" x14ac:dyDescent="0.25">
      <c r="A8" s="15" t="s">
        <v>70</v>
      </c>
      <c r="B8" s="16">
        <v>123000</v>
      </c>
      <c r="C8" s="16">
        <v>147344.40000000002</v>
      </c>
      <c r="E8" s="15" t="s">
        <v>70</v>
      </c>
      <c r="F8" s="16">
        <v>575000</v>
      </c>
      <c r="G8" s="16">
        <v>572780.80000000005</v>
      </c>
      <c r="I8" s="15" t="s">
        <v>68</v>
      </c>
      <c r="J8" s="16">
        <v>1416000</v>
      </c>
      <c r="K8" s="16">
        <v>1426338.1</v>
      </c>
      <c r="M8" s="15" t="s">
        <v>68</v>
      </c>
      <c r="N8" s="16">
        <v>1416000</v>
      </c>
    </row>
    <row r="9" spans="1:19" x14ac:dyDescent="0.25">
      <c r="A9" s="15" t="s">
        <v>71</v>
      </c>
      <c r="B9" s="16">
        <v>123000</v>
      </c>
      <c r="C9" s="16">
        <v>76987.3</v>
      </c>
      <c r="E9" s="15" t="s">
        <v>71</v>
      </c>
      <c r="F9" s="16">
        <v>698000</v>
      </c>
      <c r="G9" s="16">
        <v>649768.10000000009</v>
      </c>
    </row>
    <row r="10" spans="1:19" x14ac:dyDescent="0.25">
      <c r="A10" s="15" t="s">
        <v>76</v>
      </c>
      <c r="B10" s="16">
        <v>123000</v>
      </c>
      <c r="C10" s="16">
        <v>137610</v>
      </c>
      <c r="E10" s="15" t="s">
        <v>76</v>
      </c>
      <c r="F10" s="16">
        <v>821000</v>
      </c>
      <c r="G10" s="16">
        <v>787378.10000000009</v>
      </c>
      <c r="I10" s="14" t="s">
        <v>88</v>
      </c>
      <c r="J10" t="s">
        <v>82</v>
      </c>
      <c r="K10" t="s">
        <v>83</v>
      </c>
      <c r="M10" s="14" t="s">
        <v>81</v>
      </c>
      <c r="N10" t="s">
        <v>83</v>
      </c>
    </row>
    <row r="11" spans="1:19" x14ac:dyDescent="0.25">
      <c r="A11" s="15" t="s">
        <v>72</v>
      </c>
      <c r="B11" s="16">
        <v>123000</v>
      </c>
      <c r="C11" s="16">
        <v>175980</v>
      </c>
      <c r="E11" s="15" t="s">
        <v>72</v>
      </c>
      <c r="F11" s="16">
        <v>944000</v>
      </c>
      <c r="G11" s="16">
        <v>963358.10000000009</v>
      </c>
      <c r="I11" s="15" t="s">
        <v>43</v>
      </c>
      <c r="J11" s="16">
        <v>220000</v>
      </c>
      <c r="K11" s="16">
        <v>220694.6</v>
      </c>
      <c r="M11" s="15" t="s">
        <v>2</v>
      </c>
      <c r="N11" s="16">
        <v>471609</v>
      </c>
    </row>
    <row r="12" spans="1:19" x14ac:dyDescent="0.25">
      <c r="A12" s="15" t="s">
        <v>77</v>
      </c>
      <c r="B12" s="16">
        <v>118000</v>
      </c>
      <c r="C12" s="16">
        <v>106690</v>
      </c>
      <c r="E12" s="15" t="s">
        <v>77</v>
      </c>
      <c r="F12" s="16">
        <v>1062000</v>
      </c>
      <c r="G12" s="16">
        <v>1070048.1000000001</v>
      </c>
      <c r="I12" s="15" t="s">
        <v>53</v>
      </c>
      <c r="J12" s="16">
        <v>258000</v>
      </c>
      <c r="K12" s="16">
        <v>286544</v>
      </c>
      <c r="M12" s="15" t="s">
        <v>4</v>
      </c>
      <c r="N12" s="16">
        <v>552323</v>
      </c>
    </row>
    <row r="13" spans="1:19" x14ac:dyDescent="0.25">
      <c r="A13" s="15" t="s">
        <v>78</v>
      </c>
      <c r="B13" s="16">
        <v>118000</v>
      </c>
      <c r="C13" s="16">
        <v>103340</v>
      </c>
      <c r="E13" s="15" t="s">
        <v>78</v>
      </c>
      <c r="F13" s="16">
        <v>1180000</v>
      </c>
      <c r="G13" s="16">
        <v>1173388.1000000001</v>
      </c>
      <c r="I13" s="15" t="s">
        <v>45</v>
      </c>
      <c r="J13" s="16">
        <v>220000</v>
      </c>
      <c r="K13" s="16">
        <v>219183.9</v>
      </c>
      <c r="M13" s="15" t="s">
        <v>84</v>
      </c>
      <c r="N13" s="16">
        <v>68659.099999999991</v>
      </c>
    </row>
    <row r="14" spans="1:19" x14ac:dyDescent="0.25">
      <c r="A14" s="15" t="s">
        <v>79</v>
      </c>
      <c r="B14" s="16">
        <v>118000</v>
      </c>
      <c r="C14" s="16">
        <v>136390</v>
      </c>
      <c r="E14" s="15" t="s">
        <v>79</v>
      </c>
      <c r="F14" s="16">
        <v>1298000</v>
      </c>
      <c r="G14" s="16">
        <v>1309778.1000000001</v>
      </c>
      <c r="I14" s="15" t="s">
        <v>49</v>
      </c>
      <c r="J14" s="16">
        <v>230000</v>
      </c>
      <c r="K14" s="16">
        <v>193077.1</v>
      </c>
      <c r="M14" s="15" t="s">
        <v>1</v>
      </c>
      <c r="N14" s="16">
        <v>333747</v>
      </c>
    </row>
    <row r="15" spans="1:19" x14ac:dyDescent="0.25">
      <c r="A15" s="15" t="s">
        <v>80</v>
      </c>
      <c r="B15" s="16">
        <v>118000</v>
      </c>
      <c r="C15" s="16">
        <v>116560</v>
      </c>
      <c r="E15" s="15" t="s">
        <v>80</v>
      </c>
      <c r="F15" s="16">
        <v>1416000</v>
      </c>
      <c r="G15" s="16">
        <v>1426338.1</v>
      </c>
      <c r="I15" s="15" t="s">
        <v>47</v>
      </c>
      <c r="J15" s="16">
        <v>230000</v>
      </c>
      <c r="K15" s="16">
        <v>263834.59999999998</v>
      </c>
      <c r="M15" s="15" t="s">
        <v>68</v>
      </c>
      <c r="N15" s="16">
        <v>1426338.1</v>
      </c>
    </row>
    <row r="16" spans="1:19" x14ac:dyDescent="0.25">
      <c r="A16" s="15" t="s">
        <v>68</v>
      </c>
      <c r="B16" s="16">
        <v>1416000</v>
      </c>
      <c r="C16" s="16">
        <v>1426338.1</v>
      </c>
      <c r="E16" s="15" t="s">
        <v>68</v>
      </c>
      <c r="F16" s="16"/>
      <c r="G16" s="16"/>
      <c r="I16" s="15" t="s">
        <v>51</v>
      </c>
      <c r="J16" s="16">
        <v>258000</v>
      </c>
      <c r="K16" s="16">
        <v>243003.9</v>
      </c>
    </row>
    <row r="17" spans="9:13" x14ac:dyDescent="0.25">
      <c r="I17" s="15" t="s">
        <v>68</v>
      </c>
      <c r="J17" s="16">
        <v>1416000</v>
      </c>
      <c r="K17" s="16">
        <v>1426338.1</v>
      </c>
    </row>
    <row r="19" spans="9:13" x14ac:dyDescent="0.25">
      <c r="M19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487FF-4AEE-44E3-9918-C5919761AB2C}">
  <dimension ref="B2:G2"/>
  <sheetViews>
    <sheetView showGridLines="0" zoomScale="70" zoomScaleNormal="70" workbookViewId="0">
      <selection activeCell="Z8" sqref="Z8"/>
    </sheetView>
  </sheetViews>
  <sheetFormatPr baseColWidth="10" defaultRowHeight="12.5" x14ac:dyDescent="0.25"/>
  <cols>
    <col min="1" max="1" width="5.6328125" customWidth="1"/>
  </cols>
  <sheetData>
    <row r="2" spans="2:7" ht="55" customHeight="1" x14ac:dyDescent="0.25">
      <c r="B2" s="20" t="str">
        <f>"TABLEAU DE BORD   |   Année "&amp;YEAR(objectifs[[#This Row],[Date]])</f>
        <v>TABLEAU DE BORD   |   Année 2024</v>
      </c>
      <c r="C2" s="21"/>
      <c r="D2" s="21"/>
      <c r="E2" s="21"/>
      <c r="F2" s="21"/>
      <c r="G2" s="21"/>
    </row>
  </sheetData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  <ext xmlns:x15="http://schemas.microsoft.com/office/spreadsheetml/2010/11/main" uri="{7E03D99C-DC04-49d9-9315-930204A7B6E9}">
      <x15:timelineRefs>
        <x15:timelineRef r:id="rId3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 2 9 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D a t a M a s h u p   x m l n s = " h t t p : / / s c h e m a s . m i c r o s o f t . c o m / D a t a M a s h u p " > A A A A A C 4 E A A B Q S w M E F A A C A A g A w V w x W l x 6 S G y m A A A A 9 g A A A B I A H A B D b 2 5 m a W c v U G F j a 2 F n Z S 5 4 b W w g o h g A K K A U A A A A A A A A A A A A A A A A A A A A A A A A A A A A h Y 9 L D o I w A E S v Q r q n H 0 j 8 k F I W J q 4 k M Z o Y t 0 0 p 0 A j F t M V y N x c e y S u I U d S d y 3 n z F j P 3 6 4 1 m Q 9 s E F 2 m s 6 n Q K C M Q g k F p 0 h d J V C n p X h g u Q M b r l 4 s Q r G Y y y t s l g i x T U z p 0 T h L z 3 0 M e w M x W K M C b o m G / 2 o p Y t B x 9 Z / Z d D p a 3 j W k j A 6 O E 1 h k W Q x E t I 5 j O I K Z o g z Z X + C t G 4 9 9 n + Q L r q G 9 c b y U o T r n c U T Z G i 9 w f 2 A F B L A w Q U A A I A C A D B X D F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w x W u F n / i s m A Q A A J A I A A B M A H A B G b 3 J t d W x h c y 9 T Z W N 0 a W 9 u M S 5 t I K I Y A C i g F A A A A A A A A A A A A A A A A A A A A A A A A A A A A H V R z W o C M R C + L + w 7 D O l F Y R E W p B f r S X o o l B 6 q 0 I O I x M 1 Y B 7 O J T S a t Z d k H 8 j l 8 s W b d u k L Z 5 h K Y 7 2 f y f f F Y M F k D 8 / b O J 2 m S J n 4 n H S p Y y I 1 G G X K Y g k Z O E 4 h n b o M r M E 4 e j w X q 0 S w 4 h 4 b f r N t v r N 0 P h t X y R Z Y 4 F V e t W N X L m T U c S a u s t b g T i + 8 D Q m k V b e l 8 E t H s w h 4 t n D R + a 1 0 5 s z q U p m H 5 Q b s w q y r x G T 1 w T U p k 8 G T 4 f j x q C H U G l V A y A g r X F 0 a E u f F v h k x l y y g 0 R a x X H E U K g + v F D s 6 q Q P 2 6 X + y 6 j v H I l / l H k I a J Y 7 A e C R 2 7 d 6 6 D I Z b k s C c P + c I G 0 3 m b U G 7 Q 1 f W w a / C Z 3 g 1 6 2 J J m d z 6 h v 5 U 4 R x 2 / 8 t V + + c H f o j N A W e x g e U u 1 g o c p 5 O N h m p D 5 1 3 r y A 1 B L A Q I t A B Q A A g A I A M F c M V p c e k h s p g A A A P Y A A A A S A A A A A A A A A A A A A A A A A A A A A A B D b 2 5 m a W c v U G F j a 2 F n Z S 5 4 b W x Q S w E C L Q A U A A I A C A D B X D F a D 8 r p q 6 Q A A A D p A A A A E w A A A A A A A A A A A A A A A A D y A A A A W 0 N v b n R l b n R f V H l w Z X N d L n h t b F B L A Q I t A B Q A A g A I A M F c M V r h Z / 4 r J g E A A C Q C A A A T A A A A A A A A A A A A A A A A A O M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c N A A A A A A A A t Q 0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I y M j M 5 O T c t M j k 5 Y i 0 0 M W Y 4 L W I y Z D g t N j I 2 M W Q 0 N D V i Z j l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E t M T Z U M T U 6 N D E 6 N T Y u N D Y 5 N D U 1 N l o i I C 8 + P E V u d H J 5 I F R 5 c G U 9 I k Z p b G x D b 2 x 1 b W 5 U e X B l c y I g V m F s d W U 9 I n N B d 2 N E Q X d N R 0 F 3 T U Y i I C 8 + P E V u d H J 5 I F R 5 c G U 9 I k Z p b G x D b 2 x 1 b W 5 O Y W 1 l c y I g V m F s d W U 9 I n N b J n F 1 b 3 Q 7 d m V u d G V f a W Q m c X V v d D s s J n F 1 b 3 Q 7 Z G F 0 Z V 9 k Z V 9 2 Z W 5 0 Z S Z x d W 9 0 O y w m c X V v d D t j b G l l b n R f a W Q m c X V v d D s s J n F 1 b 3 Q 7 d m V u Z G V 1 c l 9 p Z C Z x d W 9 0 O y w m c X V v d D t w c m 9 k d W l 0 X 2 l k J n F 1 b 3 Q 7 L C Z x d W 9 0 O 3 B y b 2 R 1 a X Q m c X V v d D s s J n F 1 b 3 Q 7 c X V h b n R p d M O p J n F 1 b 3 Q 7 L C Z x d W 9 0 O 3 B y a X h f Z G V f d m V u d G V f d W 5 p d G F p c m U m c X V v d D s s J n F 1 b 3 Q 7 Z G l z Y 2 9 1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W F 1 M S 9 B d X R v U m V t b 3 Z l Z E N v b H V t b n M x L n t 2 Z W 5 0 Z V 9 p Z C w w f S Z x d W 9 0 O y w m c X V v d D t T Z W N 0 a W 9 u M S 9 U Y W J s Z W F 1 M S 9 B d X R v U m V t b 3 Z l Z E N v b H V t b n M x L n t k Y X R l X 2 R l X 3 Z l b n R l L D F 9 J n F 1 b 3 Q 7 L C Z x d W 9 0 O 1 N l Y 3 R p b 2 4 x L 1 R h Y m x l Y X U x L 0 F 1 d G 9 S Z W 1 v d m V k Q 2 9 s d W 1 u c z E u e 2 N s a W V u d F 9 p Z C w y f S Z x d W 9 0 O y w m c X V v d D t T Z W N 0 a W 9 u M S 9 U Y W J s Z W F 1 M S 9 B d X R v U m V t b 3 Z l Z E N v b H V t b n M x L n t 2 Z W 5 k Z X V y X 2 l k L D N 9 J n F 1 b 3 Q 7 L C Z x d W 9 0 O 1 N l Y 3 R p b 2 4 x L 1 R h Y m x l Y X U x L 0 F 1 d G 9 S Z W 1 v d m V k Q 2 9 s d W 1 u c z E u e 3 B y b 2 R 1 a X R f a W Q s N H 0 m c X V v d D s s J n F 1 b 3 Q 7 U 2 V j d G l v b j E v V G F i b G V h d T E v Q X V 0 b 1 J l b W 9 2 Z W R D b 2 x 1 b W 5 z M S 5 7 c H J v Z H V p d C w 1 f S Z x d W 9 0 O y w m c X V v d D t T Z W N 0 a W 9 u M S 9 U Y W J s Z W F 1 M S 9 B d X R v U m V t b 3 Z l Z E N v b H V t b n M x L n t x d W F u d G l 0 w 6 k s N n 0 m c X V v d D s s J n F 1 b 3 Q 7 U 2 V j d G l v b j E v V G F i b G V h d T E v Q X V 0 b 1 J l b W 9 2 Z W R D b 2 x 1 b W 5 z M S 5 7 c H J p e F 9 k Z V 9 2 Z W 5 0 Z V 9 1 b m l 0 Y W l y Z S w 3 f S Z x d W 9 0 O y w m c X V v d D t T Z W N 0 a W 9 u M S 9 U Y W J s Z W F 1 M S 9 B d X R v U m V t b 3 Z l Z E N v b H V t b n M x L n t k a X N j b 3 V u d C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Y W J s Z W F 1 M S 9 B d X R v U m V t b 3 Z l Z E N v b H V t b n M x L n t 2 Z W 5 0 Z V 9 p Z C w w f S Z x d W 9 0 O y w m c X V v d D t T Z W N 0 a W 9 u M S 9 U Y W J s Z W F 1 M S 9 B d X R v U m V t b 3 Z l Z E N v b H V t b n M x L n t k Y X R l X 2 R l X 3 Z l b n R l L D F 9 J n F 1 b 3 Q 7 L C Z x d W 9 0 O 1 N l Y 3 R p b 2 4 x L 1 R h Y m x l Y X U x L 0 F 1 d G 9 S Z W 1 v d m V k Q 2 9 s d W 1 u c z E u e 2 N s a W V u d F 9 p Z C w y f S Z x d W 9 0 O y w m c X V v d D t T Z W N 0 a W 9 u M S 9 U Y W J s Z W F 1 M S 9 B d X R v U m V t b 3 Z l Z E N v b H V t b n M x L n t 2 Z W 5 k Z X V y X 2 l k L D N 9 J n F 1 b 3 Q 7 L C Z x d W 9 0 O 1 N l Y 3 R p b 2 4 x L 1 R h Y m x l Y X U x L 0 F 1 d G 9 S Z W 1 v d m V k Q 2 9 s d W 1 u c z E u e 3 B y b 2 R 1 a X R f a W Q s N H 0 m c X V v d D s s J n F 1 b 3 Q 7 U 2 V j d G l v b j E v V G F i b G V h d T E v Q X V 0 b 1 J l b W 9 2 Z W R D b 2 x 1 b W 5 z M S 5 7 c H J v Z H V p d C w 1 f S Z x d W 9 0 O y w m c X V v d D t T Z W N 0 a W 9 u M S 9 U Y W J s Z W F 1 M S 9 B d X R v U m V t b 3 Z l Z E N v b H V t b n M x L n t x d W F u d G l 0 w 6 k s N n 0 m c X V v d D s s J n F 1 b 3 Q 7 U 2 V j d G l v b j E v V G F i b G V h d T E v Q X V 0 b 1 J l b W 9 2 Z W R D b 2 x 1 b W 5 z M S 5 7 c H J p e F 9 k Z V 9 2 Z W 5 0 Z V 9 1 b m l 0 Y W l y Z S w 3 f S Z x d W 9 0 O y w m c X V v d D t T Z W N 0 a W 9 u M S 9 U Y W J s Z W F 1 M S 9 B d X R v U m V t b 3 Z l Z E N v b H V t b n M x L n t k a X N j b 3 V u d C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h d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0 x p Z 2 5 l c y U y M G Z p b H R y J U M z J U E 5 Z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m h u t w P D l d k q F W 3 y N 3 p J 0 R Q A A A A A C A A A A A A A Q Z g A A A A E A A C A A A A B Y S N k s 0 v w 6 m Y q K 8 P c R 1 m O z X w C R G P S T c I T 4 8 S J O A 0 L 5 b A A A A A A O g A A A A A I A A C A A A A B U l j k W Y d 3 6 7 e 2 3 7 H j N i F o b a g a x C A G j 5 x / r c D a y w Q i 5 r 1 A A A A A 6 a E o a d m U + c V z l 6 U M S u Y e W Y q a d I e A O 4 v e W C L C / Q Q X S R S 2 V R v h N y / 9 g Z X G c H H E 7 4 / + Z P l w f G 1 A 3 0 T a U 8 n R L s / X E b A X 8 g S C F B s K m 3 M z j J 6 v w O E A A A A C W i U S Z a 7 F U y A 4 X q O 3 v c E N + i e O W t Y y H 7 Z o w s 1 Z l w 8 / Q T r r i 5 t o C T p j E v d a a 7 R Y p T x B q a C b o 1 r U / 7 C G K k W U t m f L k < / D a t a M a s h u p > 
</file>

<file path=customXml/item12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v e n d e u r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 v e n d e u r _ i d < / s t r i n g > < / k e y > < v a l u e > < i n t > 1 5 4 < / i n t > < / v a l u e > < / i t e m > < i t e m > < k e y > < s t r i n g > p r e n o m < / s t r i n g > < / k e y > < v a l u e > < i n t > 1 2 1 < / i n t > < / v a l u e > < / i t e m > < i t e m > < k e y > < s t r i n g > n o m < / s t r i n g > < / k e y > < v a l u e > < i n t > 9 0 < / i n t > < / v a l u e > < / i t e m > < i t e m > < k e y > < s t r i n g > m a i l < / s t r i n g > < / k e y > < v a l u e > < i n t > 8 8 < / i n t > < / v a l u e > < / i t e m > < i t e m > < k e y > < s t r i n g > m a g a s i n _ i d < / s t r i n g > < / k e y > < v a l u e > < i n t > 1 5 9 < / i n t > < / v a l u e > < / i t e m > < i t e m > < k e y > < s t r i n g > v e n d _ o b j e c t i f < / s t r i n g > < / k e y > < v a l u e > < i n t > 1 7 5 < / i n t > < / v a l u e > < / i t e m > < / C o l u m n W i d t h s > < C o l u m n D i s p l a y I n d e x > < i t e m > < k e y > < s t r i n g > v e n d e u r _ i d < / s t r i n g > < / k e y > < v a l u e > < i n t > 0 < / i n t > < / v a l u e > < / i t e m > < i t e m > < k e y > < s t r i n g > p r e n o m < / s t r i n g > < / k e y > < v a l u e > < i n t > 1 < / i n t > < / v a l u e > < / i t e m > < i t e m > < k e y > < s t r i n g > n o m < / s t r i n g > < / k e y > < v a l u e > < i n t > 2 < / i n t > < / v a l u e > < / i t e m > < i t e m > < k e y > < s t r i n g > m a i l < / s t r i n g > < / k e y > < v a l u e > < i n t > 3 < / i n t > < / v a l u e > < / i t e m > < i t e m > < k e y > < s t r i n g > m a g a s i n _ i d < / s t r i n g > < / k e y > < v a l u e > < i n t > 4 < / i n t > < / v a l u e > < / i t e m > < i t e m > < k e y > < s t r i n g > v e n d _ o b j e c t i f 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C l i e n t W i n d o w X M L " > < C u s t o m C o n t e n t > < ! [ C D A T A [ v e n d e u r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C a l e n d r i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 9 3 < / i n t > < / v a l u e > < / i t e m > < i t e m > < k e y > < s t r i n g > A n n � e < / s t r i n g > < / k e y > < v a l u e > < i n t > 1 1 0 < / i n t > < / v a l u e > < / i t e m > < i t e m > < k e y > < s t r i n g > N u m � r o   d u   m o i s < / s t r i n g > < / k e y > < v a l u e > < i n t > 2 0 8 < / i n t > < / v a l u e > < / i t e m > < i t e m > < k e y > < s t r i n g > M o i s < / s t r i n g > < / k e y > < v a l u e > < i n t > 9 3 < / i n t > < / v a l u e > < / i t e m > < i t e m > < k e y > < s t r i n g > M M M - A A A A < / s t r i n g > < / k e y > < v a l u e > < i n t > 1 6 8 < / i n t > < / v a l u e > < / i t e m > < i t e m > < k e y > < s t r i n g > N u m � r o   d u   j o u r   d e   l a   s e m a i n e < / s t r i n g > < / k e y > < v a l u e > < i n t > 3 3 9 < / i n t > < / v a l u e > < / i t e m > < i t e m > < k e y > < s t r i n g > J o u r   d e   l a   s e m a i n e < / s t r i n g > < / k e y > < v a l u e > < i n t > 2 3 1 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 A n n � e < / s t r i n g > < / k e y > < v a l u e > < i n t > 1 < / i n t > < / v a l u e > < / i t e m > < i t e m > < k e y > < s t r i n g > N u m � r o   d u   m o i s < / s t r i n g > < / k e y > < v a l u e > < i n t > 2 < / i n t > < / v a l u e > < / i t e m > < i t e m > < k e y > < s t r i n g > M o i s 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 N u m � r o   d u   j o u r   d e   l a   s e m a i n e < / s t r i n g > < / k e y > < v a l u e > < i n t > 5 < / i n t > < / v a l u e > < / i t e m > < i t e m > < k e y > < s t r i n g > J o u r   d e   l a   s e m a i n e 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 d a t a _ N 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 C o l u m n s \ d a t e _ d e _ v e n t e 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 C o l u m n s \ d i s c o u n t 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 C a l e n d r i e r 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 C a l e n d r i e r 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 C o l u m n s \ N u m � r o   d u   m o i s 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 C o l u m n s \ N u m � r o   d u   j o u r   d e   l a   s e m a i n e 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 C o l u m n s \ J o u r   d e   l a   s e m a i n e 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 p r o d u i t s 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 p r o d u i t s 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 C o l u m n s \ p r o d u i t _ n o m 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 C o l u m n s \ p o i d s 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 C o l u m n s \ c o u t _ u n i t a i r e 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 o b j e c t i f s 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 o b j e c t i f s 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 C o l u m n s \ O b j e c t i f s 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 ( i n d e x   d e s  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  ( m o i s ) 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 c a t e g o r i e s 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 c a t e g o r i e s 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 C o l u m n s \ c a t e g o r i e _ p r o d u i t 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 v e n d e u r s 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 v e n d e u r s 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 C o l u m n s \ m a g a s i n _ i d 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 C o l u m n s \ v e n d _ o b j e c t i f 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o b j e c t i f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 9 3 < / i n t > < / v a l u e > < / i t e m > < i t e m > < k e y > < s t r i n g > c a t e g o r i e < / s t r i n g > < / k e y > < v a l u e > < i n t > 1 3 6 < / i n t > < / v a l u e > < / i t e m > < i t e m > < k e y > < s t r i n g > O b j e c t i f s < / s t r i n g > < / k e y > < v a l u e > < i n t > 1 3 2 < / i n t > < / v a l u e > < / i t e m > < i t e m > < k e y > < s t r i n g > D a t e   ( i n d e x   d e s   m o i s ) < / s t r i n g > < / k e y > < v a l u e > < i n t > 2 5 9 < / i n t > < / v a l u e > < / i t e m > < i t e m > < k e y > < s t r i n g > D a t e   ( m o i s ) < / s t r i n g > < / k e y > < v a l u e > < i n t > 1 6 0 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 c a t e g o r i e < / s t r i n g > < / k e y > < v a l u e > < i n t > 1 < / i n t > < / v a l u e > < / i t e m > < i t e m > < k e y > < s t r i n g > O b j e c t i f s < / s t r i n g > < / k e y > < v a l u e > < i n t > 2 < / i n t > < / v a l u e > < / i t e m > < i t e m > < k e y > < s t r i n g > D a t e   ( i n d e x   d e s   m o i s ) < / s t r i n g > < / k e y > < v a l u e > < i n t > 3 < / i n t > < / v a l u e > < / i t e m > < i t e m > < k e y > < s t r i n g > D a t e   ( m o i s ) 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 2 0 2 5 - 0 1 - 1 7 T 1 8 : 5 8 : 0 4 . 4 3 5 8 9 8 + 0 1 : 0 0 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d a t a _ N , o b j e c t i f s , c a t e g o r i e s , p r o d u i t s , C a l e n d r i e r , v e n d e u r s ] ] > < / C u s t o m C o n t e n t > < / G e m i n i > 
</file>

<file path=customXml/item2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X M L _ d a t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 v e n t e _ i d < / s t r i n g > < / k e y > < v a l u e > < i n t > 1 2 9 < / i n t > < / v a l u e > < / i t e m > < i t e m > < k e y > < s t r i n g > d a t e _ d e _ v e n t e < / s t r i n g > < / k e y > < v a l u e > < i n t > 1 9 0 < / i n t > < / v a l u e > < / i t e m > < i t e m > < k e y > < s t r i n g > v e n d e u r _ i d < / s t r i n g > < / k e y > < v a l u e > < i n t > 1 5 4 < / i n t > < / v a l u e > < / i t e m > < i t e m > < k e y > < s t r i n g > p r o d u i t _ i d < / s t r i n g > < / k e y > < v a l u e > < i n t > 1 4 2 < / i n t > < / v a l u e > < / i t e m > < i t e m > < k e y > < s t r i n g > p r o d u i t < / s t r i n g > < / k e y > < v a l u e > < i n t > 1 1 3 < / i n t > < / v a l u e > < / i t e m > < i t e m > < k e y > < s t r i n g > q u a n t i t � < / s t r i n g > < / k e y > < v a l u e > < i n t > 1 2 4 < / i n t > < / v a l u e > < / i t e m > < i t e m > < k e y > < s t r i n g > p r i x _ d e _ v e n t e _ u n i t a i r e < / s t r i n g > < / k e y > < v a l u e > < i n t > 2 6 6 < / i n t > < / v a l u e > < / i t e m > < i t e m > < k e y > < s t r i n g > d i s c o u n t < / s t r i n g > < / k e y > < v a l u e > < i n t > 1 2 8 < / i n t > < / v a l u e > < / i t e m > < i t e m > < k e y > < s t r i n g > c a < / s t r i n g > < / k e y > < v a l u e > < i n t > 7 0 < / i n t > < / v a l u e > < / i t e m > < / C o l u m n W i d t h s > < C o l u m n D i s p l a y I n d e x > < i t e m > < k e y > < s t r i n g > v e n t e _ i d < / s t r i n g > < / k e y > < v a l u e > < i n t > 0 < / i n t > < / v a l u e > < / i t e m > < i t e m > < k e y > < s t r i n g > d a t e _ d e _ v e n t e < / s t r i n g > < / k e y > < v a l u e > < i n t > 1 < / i n t > < / v a l u e > < / i t e m > < i t e m > < k e y > < s t r i n g > v e n d e u r _ i d < / s t r i n g > < / k e y > < v a l u e > < i n t > 2 < / i n t > < / v a l u e > < / i t e m > < i t e m > < k e y > < s t r i n g > p r o d u i t _ i d < / s t r i n g > < / k e y > < v a l u e > < i n t > 3 < / i n t > < / v a l u e > < / i t e m > < i t e m > < k e y > < s t r i n g > p r o d u i t < / s t r i n g > < / k e y > < v a l u e > < i n t > 4 < / i n t > < / v a l u e > < / i t e m > < i t e m > < k e y > < s t r i n g > q u a n t i t � < / s t r i n g > < / k e y > < v a l u e > < i n t > 5 < / i n t > < / v a l u e > < / i t e m > < i t e m > < k e y > < s t r i n g > p r i x _ d e _ v e n t e _ u n i t a i r e < / s t r i n g > < / k e y > < v a l u e > < i n t > 6 < / i n t > < / v a l u e > < / i t e m > < i t e m > < k e y > < s t r i n g > d i s c o u n t < / s t r i n g > < / k e y > < v a l u e > < i n t > 7 < / i n t > < / v a l u e > < / i t e m > < i t e m > < k e y > < s t r i n g > c a < / s t r i n g > < / k e y > < v a l u e > < i n t > 8 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 o b j e c t i f s 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 o b j e c t i f s 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 C o l u m n s \ c a t e g o r i e < / K e y > < / D i a g r a m O b j e c t K e y > < D i a g r a m O b j e c t K e y > < K e y > C o l u m n s \ O b j e c t i f s 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 C o l u m n s \ O b j e c t i f s 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 c a t e g o r i e s 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 c a t e g o r i e s 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 C o l u m n s \ c a t e g o r i e _ i d < / K e y > < / D i a g r a m O b j e c t K e y > < D i a g r a m O b j e c t K e y > < K e y > C o l u m n s \ c a t e g o r i e _ p r o d u i t < / K e y > < / D i a g r a m O b j e c t K e y > < D i a g r a m O b j e c t K e y > < K e y > C o l u m n s \ c a _ o b j e c t i f 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 C o l u m n s \ c a t e g o r i e _ p r o d u i t 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 p r o d u i t s 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 p r o d u i t s 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 C o l u m n s \ p r o d u i t _ i d < / K e y > < / D i a g r a m O b j e c t K e y > < D i a g r a m O b j e c t K e y > < K e y > C o l u m n s \ p r o d u i t _ n o m < / K e y > < / D i a g r a m O b j e c t K e y > < D i a g r a m O b j e c t K e y > < K e y > C o l u m n s \ c o u l e u r < / K e y > < / D i a g r a m O b j e c t K e y > < D i a g r a m O b j e c t K e y > < K e y > C o l u m n s \ p o i d s < / K e y > < / D i a g r a m O b j e c t K e y > < D i a g r a m O b j e c t K e y > < K e y > C o l u m n s \ c a t e g o r i e _ i d < / K e y > < / D i a g r a m O b j e c t K e y > < D i a g r a m O b j e c t K e y > < K e y > C o l u m n s \ c o u t _ u n i t a i r e < / K e y > < / D i a g r a m O b j e c t K e y > < D i a g r a m O b j e c t K e y > < K e y > C o l u m n s \ p r i x _ d e _ v e n t e _ u n i t a i r e < / K e y > < / D i a g r a m O b j e c t K e y > < D i a g r a m O b j e c t K e y > < K e y > C o l u m n s \ c a _ o b j e c t i f 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 C o l u m n s \ p r o d u i t _ n o m 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 C o l u m n s \ p o i d s 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 C o l u m n s \ c a t e g o r i e _ i d 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 C o l u m n s \ c o u t _ u n i t a i r e 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 C o l u m n s \ c a _ o b j e c t i f 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 C a l e n d r i e r 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 C a l e n d r i e r 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 C o l u m n s \ A n n � e < / K e y > < / D i a g r a m O b j e c t K e y > < D i a g r a m O b j e c t K e y > < K e y > C o l u m n s \ N u m � r o   d u   m o i s < / K e y > < / D i a g r a m O b j e c t K e y > < D i a g r a m O b j e c t K e y > < K e y > C o l u m n s \ M o i s < / K e y > < / D i a g r a m O b j e c t K e y > < D i a g r a m O b j e c t K e y > < K e y > C o l u m n s \ M M M - A A A A < / K e y > < / D i a g r a m O b j e c t K e y > < D i a g r a m O b j e c t K e y > < K e y > C o l u m n s \ N u m � r o   d u   j o u r   d e   l a   s e m a i n e < / K e y > < / D i a g r a m O b j e c t K e y > < D i a g r a m O b j e c t K e y > < K e y > C o l u m n s \ J o u r   d e   l a   s e m a i n e 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 C o l u m n s \ N u m � r o   d u   m o i s 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 C o l u m n s \ M o i s 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 C o l u m n s \ N u m � r o   d u   j o u r   d e   l a   s e m a i n e 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 C o l u m n s \ J o u r   d e   l a   s e m a i n e 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 c a < / K e y > < / D i a g r a m O b j e c t K e y > < D i a g r a m O b j e c t K e y > < K e y > M e a s u r e s \ S o m m e   d e   c a \ T a g I n f o \ F o r m u l e < / K e y > < / D i a g r a m O b j e c t K e y > < D i a g r a m O b j e c t K e y > < K e y > M e a s u r e s \ S o m m e   d e   c a \ T a g I n f o \ V a l e u r < / K e y > < / D i a g r a m O b j e c t K e y > < D i a g r a m O b j e c t K e y > < K e y > M e a s u r e s \ S o m m e   d e   v e n t e _ i d < / K e y > < / D i a g r a m O b j e c t K e y > < D i a g r a m O b j e c t K e y > < K e y > M e a s u r e s \ S o m m e   d e   v e n t e _ i d \ T a g I n f o \ F o r m u l e < / K e y > < / D i a g r a m O b j e c t K e y > < D i a g r a m O b j e c t K e y > < K e y > M e a s u r e s \ S o m m e   d e   v e n t e _ i d \ T a g I n f o \ V a l e u r < / K e y > < / D i a g r a m O b j e c t K e y > < D i a g r a m O b j e c t K e y > < K e y > M e a s u r e s \ N o m b r e   d e   v e n t e _ i d < / K e y > < / D i a g r a m O b j e c t K e y > < D i a g r a m O b j e c t K e y > < K e y > M e a s u r e s \ N o m b r e   d e   v e n t e _ i d \ T a g I n f o \ F o r m u l e < / K e y > < / D i a g r a m O b j e c t K e y > < D i a g r a m O b j e c t K e y > < K e y > M e a s u r e s \ N o m b r e   d e   v e n t e _ i d \ T a g I n f o \ V a l e u r < / K e y > < / D i a g r a m O b j e c t K e y > < D i a g r a m O b j e c t K e y > < K e y > C o l u m n s \ v e n t e _ i d < / K e y > < / D i a g r a m O b j e c t K e y > < D i a g r a m O b j e c t K e y > < K e y > C o l u m n s \ d a t e _ d e _ v e n t e < / K e y > < / D i a g r a m O b j e c t K e y > < D i a g r a m O b j e c t K e y > < K e y > C o l u m n s \ v e n d e u r _ i d < / K e y > < / D i a g r a m O b j e c t K e y > < D i a g r a m O b j e c t K e y > < K e y > C o l u m n s \ p r o d u i t _ i d < / K e y > < / D i a g r a m O b j e c t K e y > < D i a g r a m O b j e c t K e y > < K e y > C o l u m n s \ p r o d u i t < / K e y > < / D i a g r a m O b j e c t K e y > < D i a g r a m O b j e c t K e y > < K e y > C o l u m n s \ q u a n t i t � < / K e y > < / D i a g r a m O b j e c t K e y > < D i a g r a m O b j e c t K e y > < K e y > C o l u m n s \ p r i x _ d e _ v e n t e _ u n i t a i r e < / K e y > < / D i a g r a m O b j e c t K e y > < D i a g r a m O b j e c t K e y > < K e y > C o l u m n s \ d i s c o u n t < / K e y > < / D i a g r a m O b j e c t K e y > < D i a g r a m O b j e c t K e y > < K e y > C o l u m n s \ c a < / K e y > < / D i a g r a m O b j e c t K e y > < D i a g r a m O b j e c t K e y > < K e y > L i n k s \ & l t ; C o l u m n s \ S o m m e   d e   c a & g t ; - & l t ; M e a s u r e s \ c a & g t ; < / K e y > < / D i a g r a m O b j e c t K e y > < D i a g r a m O b j e c t K e y > < K e y > L i n k s \ & l t ; C o l u m n s \ S o m m e   d e   c a & g t ; - & l t ; M e a s u r e s \ c a & g t ; \ C O L U M N < / K e y > < / D i a g r a m O b j e c t K e y > < D i a g r a m O b j e c t K e y > < K e y > L i n k s \ & l t ; C o l u m n s \ S o m m e   d e   c a & g t ; - & l t ; M e a s u r e s \ c a & g t ; \ M E A S U R E < / K e y > < / D i a g r a m O b j e c t K e y > < D i a g r a m O b j e c t K e y > < K e y > L i n k s \ & l t ; C o l u m n s \ S o m m e   d e   v e n t e _ i d & g t ; - & l t ; M e a s u r e s \ v e n t e _ i d & g t ; < / K e y > < / D i a g r a m O b j e c t K e y > < D i a g r a m O b j e c t K e y > < K e y > L i n k s \ & l t ; C o l u m n s \ S o m m e   d e   v e n t e _ i d & g t ; - & l t ; M e a s u r e s \ v e n t e _ i d & g t ; \ C O L U M N < / K e y > < / D i a g r a m O b j e c t K e y > < D i a g r a m O b j e c t K e y > < K e y > L i n k s \ & l t ; C o l u m n s \ S o m m e   d e   v e n t e _ i d & g t ; - & l t ; M e a s u r e s \ v e n t e _ i d & g t ; \ M E A S U R E < / K e y > < / D i a g r a m O b j e c t K e y > < D i a g r a m O b j e c t K e y > < K e y > L i n k s \ & l t ; C o l u m n s \ N o m b r e   d e   v e n t e _ i d & g t ; - & l t ; M e a s u r e s \ v e n t e _ i d & g t ; < / K e y > < / D i a g r a m O b j e c t K e y > < D i a g r a m O b j e c t K e y > < K e y > L i n k s \ & l t ; C o l u m n s \ N o m b r e   d e   v e n t e _ i d & g t ; - & l t ; M e a s u r e s \ v e n t e _ i d & g t ; \ C O L U M N < / K e y > < / D i a g r a m O b j e c t K e y > < D i a g r a m O b j e c t K e y > < K e y > L i n k s \ & l t ; C o l u m n s \ N o m b r e   d e   v e n t e _ i d & g t ; - & l t ; M e a s u r e s \ v e n t e _ i d & g t ; \ M E A S U R E 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 c a 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 c a \ T a g I n f o \ F o r m u l e 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 c a \ T a g I n f o \ V a l e u r 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 v e n t e _ i d 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 v e n t e _ i d \ T a g I n f o \ F o r m u l e 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 v e n t e _ i d \ T a g I n f o \ V a l e u r 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 v e n t e _ i d < / K e y > < / a : K e y > < a : V a l u e   i : t y p e = " M e a s u r e G r i d N o d e V i e w S t a t e "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 v e n t e _ i d \ T a g I n f o \ F o r m u l e 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 v e n t e _ i d \ T a g I n f o \ V a l e u r 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 C o l u m n s \ v e n t e _ i d 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 C o l u m n s \ d a t e _ d e _ v e n t e 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 C o l u m n s \ p r o d u i t _ i d 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 C o l u m n s \ p r o d u i t 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 C o l u m n s \ p r i x _ d e _ v e n t e _ u n i t a i r e 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 C o l u m n s \ d i s c o u n t 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 c a & g t ; - & l t ; M e a s u r e s \ c a & g t ; \ M E A S U R E 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 v e n t e _ i d & g t ; - & l t ; M e a s u r e s \ v e n t e _ i d & g t ; 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 v e n t e _ i d & g t ; - & l t ; M e a s u r e s \ v e n t e _ i d & g t ; \ C O L U M N 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 v e n t e _ i d & g t ; - & l t ; M e a s u r e s \ v e n t e _ i d & g t ; \ M E A S U R E 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 v e n t e _ i d & g t ; - & l t ; M e a s u r e s \ v e n t e _ i d & g t ; 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 v e n t e _ i d & g t ; - & l t ; M e a s u r e s \ v e n t e _ i d & g t ; \ C O L U M N 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 v e n t e _ i d & g t ; - & l t ; M e a s u r e s \ v e n t e _ i d & g t ; \ M E A S U R E 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 v e n d e u r s 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 v e n d e u r s 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 v e n d _ o b j e c t i f < / K e y > < / D i a g r a m O b j e c t K e y > < D i a g r a m O b j e c t K e y > < K e y > M e a s u r e s \ S o m m e   d e   v e n d _ o b j e c t i f \ T a g I n f o \ F o r m u l e < / K e y > < / D i a g r a m O b j e c t K e y > < D i a g r a m O b j e c t K e y > < K e y > M e a s u r e s \ S o m m e   d e   v e n d _ o b j e c t i f \ T a g I n f o \ V a l e u r < / K e y > < / D i a g r a m O b j e c t K e y > < D i a g r a m O b j e c t K e y > < K e y > C o l u m n s \ v e n d e u r _ i d < / K e y > < / D i a g r a m O b j e c t K e y > < D i a g r a m O b j e c t K e y > < K e y > C o l u m n s \ p r e n o m < / K e y > < / D i a g r a m O b j e c t K e y > < D i a g r a m O b j e c t K e y > < K e y > C o l u m n s \ n o m < / K e y > < / D i a g r a m O b j e c t K e y > < D i a g r a m O b j e c t K e y > < K e y > C o l u m n s \ m a i l < / K e y > < / D i a g r a m O b j e c t K e y > < D i a g r a m O b j e c t K e y > < K e y > C o l u m n s \ m a g a s i n _ i d < / K e y > < / D i a g r a m O b j e c t K e y > < D i a g r a m O b j e c t K e y > < K e y > C o l u m n s \ v e n d _ o b j e c t i f < / K e y > < / D i a g r a m O b j e c t K e y > < D i a g r a m O b j e c t K e y > < K e y > L i n k s \ & l t ; C o l u m n s \ S o m m e   d e   v e n d _ o b j e c t i f & g t ; - & l t ; M e a s u r e s \ v e n d _ o b j e c t i f & g t ; < / K e y > < / D i a g r a m O b j e c t K e y > < D i a g r a m O b j e c t K e y > < K e y > L i n k s \ & l t ; C o l u m n s \ S o m m e   d e   v e n d _ o b j e c t i f & g t ; - & l t ; M e a s u r e s \ v e n d _ o b j e c t i f & g t ; \ C O L U M N < / K e y > < / D i a g r a m O b j e c t K e y > < D i a g r a m O b j e c t K e y > < K e y > L i n k s \ & l t ; C o l u m n s \ S o m m e   d e   v e n d _ o b j e c t i f & g t ; - & l t ; M e a s u r e s \ v e n d _ o b j e c t i f & g t ; \ M E A S U R E 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 v e n d _ o b j e c t i f < / K e y > < / a : K e y > < a : V a l u e   i : t y p e = " M e a s u r e G r i d N o d e V i e w S t a t e " > < C o l u m n >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 v e n d _ o b j e c t i f \ T a g I n f o \ F o r m u l e 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 v e n d _ o b j e c t i f \ T a g I n f o \ V a l e u r 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 C o l u m n s \ v e n d e u r _ i d 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 C o l u m n s \ p r e n o m 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 C o l u m n s \ m a i l 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 C o l u m n s \ m a g a s i n _ i d 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 C o l u m n s \ v e n d _ o b j e c t i f 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 v e n d _ o b j e c t i f & g t ; - & l t ; M e a s u r e s \ v e n d _ o b j e c t i f & g t ; 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 v e n d _ o b j e c t i f & g t ; - & l t ; M e a s u r e s \ v e n d _ o b j e c t i f & g t ; \ C O L U M N 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 v e n d _ o b j e c t i f & g t ; - & l t ; M e a s u r e s \ v e n d _ o b j e c t i f & g t ; \ M E A S U R E 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 C a l e n d r i e r < / K e y > < / D i a g r a m O b j e c t K e y > < D i a g r a m O b j e c t K e y > < K e y > A c t i o n s \ A d d   t o   h i e r a r c h y   F o r   & l t ; T a b l e s \ C a l e n d r i e r \ H i e r a r c h i e s \ H i � r a r c h i e   d e   d a t e s & g t ; < / K e y > < / D i a g r a m O b j e c t K e y > < D i a g r a m O b j e c t K e y > < K e y > A c t i o n s \ M o v e   t o   a   H i e r a r c h y   i n   T a b l e   C a l e n d r i e r < / K e y > < / D i a g r a m O b j e c t K e y > < D i a g r a m O b j e c t K e y > < K e y > A c t i o n s \ M o v e   i n t o   h i e r a r c h y   F o r   & l t ; T a b l e s \ C a l e n d r i e r \ H i e r a r c h i e s \ H i � r a r c h i e   d e   d a t e s & g t ; 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 T a g s \ T a b l e s \ & l t ; T a b l e s \ d a t a _ N & g t ; < / K e y > < / D i a g r a m O b j e c t K e y > < D i a g r a m O b j e c t K e y > < K e y > D y n a m i c   T a g s \ T a b l e s \ & l t ; T a b l e s \ o b j e c t i f s & g t ; < / K e y > < / D i a g r a m O b j e c t K e y > < D i a g r a m O b j e c t K e y > < K e y > D y n a m i c   T a g s \ T a b l e s \ & l t ; T a b l e s \ c a t e g o r i e s & g t ; < / K e y > < / D i a g r a m O b j e c t K e y > < D i a g r a m O b j e c t K e y > < K e y > D y n a m i c   T a g s \ T a b l e s \ & l t ; T a b l e s \ p r o d u i t s & g t ; < / K e y > < / D i a g r a m O b j e c t K e y > < D i a g r a m O b j e c t K e y > < K e y > D y n a m i c   T a g s \ T a b l e s \ & l t ; T a b l e s \ C a l e n d r i e r & g t ; < / K e y > < / D i a g r a m O b j e c t K e y > < D i a g r a m O b j e c t K e y > < K e y > D y n a m i c   T a g s \ H i e r a r c h i e s \ & l t ; T a b l e s \ C a l e n d r i e r \ H i e r a r c h i e s \ H i � r a r c h i e   d e   d a t e s & g t ; < / K e y > < / D i a g r a m O b j e c t K e y > < D i a g r a m O b j e c t K e y > < K e y > D y n a m i c   T a g s \ T a b l e s \ & l t ; T a b l e s \ v e n d e u r s & g t ; < / K e y > < / D i a g r a m O b j e c t K e y > < D i a g r a m O b j e c t K e y > < K e y > T a b l e s \ d a t a _ N < / K e y > < / D i a g r a m O b j e c t K e y > < D i a g r a m O b j e c t K e y > < K e y > T a b l e s \ d a t a _ N \ C o l u m n s \ v e n t e _ i d < / K e y > < / D i a g r a m O b j e c t K e y > < D i a g r a m O b j e c t K e y > < K e y > T a b l e s \ d a t a _ N \ C o l u m n s \ d a t e _ d e _ v e n t e < / K e y > < / D i a g r a m O b j e c t K e y > < D i a g r a m O b j e c t K e y > < K e y > T a b l e s \ d a t a _ N \ C o l u m n s \ v e n d e u r _ i d < / K e y > < / D i a g r a m O b j e c t K e y > < D i a g r a m O b j e c t K e y > < K e y > T a b l e s \ d a t a _ N \ C o l u m n s \ p r o d u i t _ i d < / K e y > < / D i a g r a m O b j e c t K e y > < D i a g r a m O b j e c t K e y > < K e y > T a b l e s \ d a t a _ N \ C o l u m n s \ p r o d u i t < / K e y > < / D i a g r a m O b j e c t K e y > < D i a g r a m O b j e c t K e y > < K e y > T a b l e s \ d a t a _ N \ C o l u m n s \ q u a n t i t � < / K e y > < / D i a g r a m O b j e c t K e y > < D i a g r a m O b j e c t K e y > < K e y > T a b l e s \ d a t a _ N \ C o l u m n s \ p r i x _ d e _ v e n t e _ u n i t a i r e < / K e y > < / D i a g r a m O b j e c t K e y > < D i a g r a m O b j e c t K e y > < K e y > T a b l e s \ d a t a _ N \ C o l u m n s \ d i s c o u n t < / K e y > < / D i a g r a m O b j e c t K e y > < D i a g r a m O b j e c t K e y > < K e y > T a b l e s \ d a t a _ N \ C o l u m n s \ c a < / K e y > < / D i a g r a m O b j e c t K e y > < D i a g r a m O b j e c t K e y > < K e y > T a b l e s \ d a t a _ N \ M e a s u r e s \ S o m m e   d e   c a < / K e y > < / D i a g r a m O b j e c t K e y > < D i a g r a m O b j e c t K e y > < K e y > T a b l e s \ d a t a _ N \ S o m m e   d e   c a \ A d d i t i o n a l   I n f o \ M e s u r e   i m p l i c i t e < / K e y > < / D i a g r a m O b j e c t K e y > < D i a g r a m O b j e c t K e y > < K e y > T a b l e s \ d a t a _ N \ M e a s u r e s \ S o m m e   d e   v e n t e _ i d < / K e y > < / D i a g r a m O b j e c t K e y > < D i a g r a m O b j e c t K e y > < K e y > T a b l e s \ d a t a _ N \ S o m m e   d e   v e n t e _ i d \ A d d i t i o n a l   I n f o \ M e s u r e   i m p l i c i t e < / K e y > < / D i a g r a m O b j e c t K e y > < D i a g r a m O b j e c t K e y > < K e y > T a b l e s \ d a t a _ N \ M e a s u r e s \ N o m b r e   d e   v e n t e _ i d < / K e y > < / D i a g r a m O b j e c t K e y > < D i a g r a m O b j e c t K e y > < K e y > T a b l e s \ d a t a _ N \ N o m b r e   d e   v e n t e _ i d \ A d d i t i o n a l   I n f o \ M e s u r e   i m p l i c i t e < / K e y > < / D i a g r a m O b j e c t K e y > < D i a g r a m O b j e c t K e y > < K e y > T a b l e s \ o b j e c t i f s < / K e y > < / D i a g r a m O b j e c t K e y > < D i a g r a m O b j e c t K e y > < K e y > T a b l e s \ o b j e c t i f s \ C o l u m n s \ D a t e < / K e y > < / D i a g r a m O b j e c t K e y > < D i a g r a m O b j e c t K e y > < K e y > T a b l e s \ o b j e c t i f s \ C o l u m n s \ c a t e g o r i e < / K e y > < / D i a g r a m O b j e c t K e y > < D i a g r a m O b j e c t K e y > < K e y > T a b l e s \ o b j e c t i f s \ C o l u m n s \ O b j e c t i f s < / K e y > < / D i a g r a m O b j e c t K e y > < D i a g r a m O b j e c t K e y > < K e y > T a b l e s \ o b j e c t i f s \ C o l u m n s \ D a t e   ( i n d e x   d e s   m o i s ) < / K e y > < / D i a g r a m O b j e c t K e y > < D i a g r a m O b j e c t K e y > < K e y > T a b l e s \ o b j e c t i f s \ C o l u m n s \ D a t e   ( m o i s ) < / K e y > < / D i a g r a m O b j e c t K e y > < D i a g r a m O b j e c t K e y > < K e y > T a b l e s \ o b j e c t i f s \ M e a s u r e s \ S o m m e   d e   O b j e c t i f s < / K e y > < / D i a g r a m O b j e c t K e y > < D i a g r a m O b j e c t K e y > < K e y > T a b l e s \ o b j e c t i f s \ S o m m e   d e   O b j e c t i f s \ A d d i t i o n a l   I n f o \ M e s u r e   i m p l i c i t e < / K e y > < / D i a g r a m O b j e c t K e y > < D i a g r a m O b j e c t K e y > < K e y > T a b l e s \ c a t e g o r i e s < / K e y > < / D i a g r a m O b j e c t K e y > < D i a g r a m O b j e c t K e y > < K e y > T a b l e s \ c a t e g o r i e s \ C o l u m n s \ c a t e g o r i e _ i d < / K e y > < / D i a g r a m O b j e c t K e y > < D i a g r a m O b j e c t K e y > < K e y > T a b l e s \ c a t e g o r i e s \ C o l u m n s \ c a t e g o r i e _ p r o d u i t < / K e y > < / D i a g r a m O b j e c t K e y > < D i a g r a m O b j e c t K e y > < K e y > T a b l e s \ c a t e g o r i e s \ C o l u m n s \ c a _ o b j e c t i f < / K e y > < / D i a g r a m O b j e c t K e y > < D i a g r a m O b j e c t K e y > < K e y > T a b l e s \ p r o d u i t s < / K e y > < / D i a g r a m O b j e c t K e y > < D i a g r a m O b j e c t K e y > < K e y > T a b l e s \ p r o d u i t s \ C o l u m n s \ p r o d u i t _ i d < / K e y > < / D i a g r a m O b j e c t K e y > < D i a g r a m O b j e c t K e y > < K e y > T a b l e s \ p r o d u i t s \ C o l u m n s \ p r o d u i t _ n o m < / K e y > < / D i a g r a m O b j e c t K e y > < D i a g r a m O b j e c t K e y > < K e y > T a b l e s \ p r o d u i t s \ C o l u m n s \ c o u l e u r < / K e y > < / D i a g r a m O b j e c t K e y > < D i a g r a m O b j e c t K e y > < K e y > T a b l e s \ p r o d u i t s \ C o l u m n s \ p o i d s < / K e y > < / D i a g r a m O b j e c t K e y > < D i a g r a m O b j e c t K e y > < K e y > T a b l e s \ p r o d u i t s \ C o l u m n s \ c a t e g o r i e _ i d < / K e y > < / D i a g r a m O b j e c t K e y > < D i a g r a m O b j e c t K e y > < K e y > T a b l e s \ p r o d u i t s \ C o l u m n s \ c o u t _ u n i t a i r e < / K e y > < / D i a g r a m O b j e c t K e y > < D i a g r a m O b j e c t K e y > < K e y > T a b l e s \ p r o d u i t s \ C o l u m n s \ p r i x _ d e _ v e n t e _ u n i t a i r e < / K e y > < / D i a g r a m O b j e c t K e y > < D i a g r a m O b j e c t K e y > < K e y > T a b l e s \ p r o d u i t s \ C o l u m n s \ c a _ o b j e c t i f < / K e y > < / D i a g r a m O b j e c t K e y > < D i a g r a m O b j e c t K e y > < K e y > T a b l e s \ C a l e n d r i e r < / K e y > < / D i a g r a m O b j e c t K e y > < D i a g r a m O b j e c t K e y > < K e y > T a b l e s \ C a l e n d r i e r \ C o l u m n s \ D a t e < / K e y > < / D i a g r a m O b j e c t K e y > < D i a g r a m O b j e c t K e y > < K e y > T a b l e s \ C a l e n d r i e r \ C o l u m n s \ A n n � e < / K e y > < / D i a g r a m O b j e c t K e y > < D i a g r a m O b j e c t K e y > < K e y > T a b l e s \ C a l e n d r i e r \ C o l u m n s \ N u m � r o   d u   m o i s < / K e y > < / D i a g r a m O b j e c t K e y > < D i a g r a m O b j e c t K e y > < K e y > T a b l e s \ C a l e n d r i e r \ C o l u m n s \ M o i s < / K e y > < / D i a g r a m O b j e c t K e y > < D i a g r a m O b j e c t K e y > < K e y > T a b l e s \ C a l e n d r i e r \ C o l u m n s \ M M M - A A A A < / K e y > < / D i a g r a m O b j e c t K e y > < D i a g r a m O b j e c t K e y > < K e y > T a b l e s \ C a l e n d r i e r \ C o l u m n s \ N u m � r o   d u   j o u r   d e   l a   s e m a i n e < / K e y > < / D i a g r a m O b j e c t K e y > < D i a g r a m O b j e c t K e y > < K e y > T a b l e s \ C a l e n d r i e r \ C o l u m n s \ J o u r   d e   l a   s e m a i n e < / K e y > < / D i a g r a m O b j e c t K e y > < D i a g r a m O b j e c t K e y > < K e y > T a b l e s \ C a l e n d r i e r \ H i e r a r c h i e s \ H i � r a r c h i e   d e   d a t e s < / K e y > < / D i a g r a m O b j e c t K e y > < D i a g r a m O b j e c t K e y > < K e y > T a b l e s \ C a l e n d r i e r \ H i e r a r c h i e s \ H i � r a r c h i e   d e   d a t e s \ L e v e l s \ A n n � e < / K e y > < / D i a g r a m O b j e c t K e y > < D i a g r a m O b j e c t K e y > < K e y > T a b l e s \ C a l e n d r i e r \ H i e r a r c h i e s \ H i � r a r c h i e   d e   d a t e s \ L e v e l s \ M o i s < / K e y > < / D i a g r a m O b j e c t K e y > < D i a g r a m O b j e c t K e y > < K e y > T a b l e s \ C a l e n d r i e r \ H i e r a r c h i e s \ H i � r a r c h i e   d e   d a t e s \ L e v e l s \ D a t e C o l u m n < / K e y > < / D i a g r a m O b j e c t K e y > < D i a g r a m O b j e c t K e y > < K e y > T a b l e s \ v e n d e u r s < / K e y > < / D i a g r a m O b j e c t K e y > < D i a g r a m O b j e c t K e y > < K e y > T a b l e s \ v e n d e u r s \ C o l u m n s \ v e n d e u r _ i d < / K e y > < / D i a g r a m O b j e c t K e y > < D i a g r a m O b j e c t K e y > < K e y > T a b l e s \ v e n d e u r s \ C o l u m n s \ p r e n o m < / K e y > < / D i a g r a m O b j e c t K e y > < D i a g r a m O b j e c t K e y > < K e y > T a b l e s \ v e n d e u r s \ C o l u m n s \ n o m < / K e y > < / D i a g r a m O b j e c t K e y > < D i a g r a m O b j e c t K e y > < K e y > T a b l e s \ v e n d e u r s \ C o l u m n s \ m a i l < / K e y > < / D i a g r a m O b j e c t K e y > < D i a g r a m O b j e c t K e y > < K e y > T a b l e s \ v e n d e u r s \ C o l u m n s \ m a g a s i n _ i d < / K e y > < / D i a g r a m O b j e c t K e y > < D i a g r a m O b j e c t K e y > < K e y > T a b l e s \ v e n d e u r s \ C o l u m n s \ v e n d _ o b j e c t i f < / K e y > < / D i a g r a m O b j e c t K e y > < D i a g r a m O b j e c t K e y > < K e y > T a b l e s \ v e n d e u r s \ M e a s u r e s \ S o m m e   d e   v e n d _ o b j e c t i f < / K e y > < / D i a g r a m O b j e c t K e y > < D i a g r a m O b j e c t K e y > < K e y > T a b l e s \ v e n d e u r s \ S o m m e   d e   v e n d _ o b j e c t i f \ A d d i t i o n a l   I n f o \ M e s u r e   i m p l i c i t e < / K e y > < / D i a g r a m O b j e c t K e y > < D i a g r a m O b j e c t K e y > < K e y > R e l a t i o n s h i p s \ & l t ; T a b l e s \ d a t a _ N \ C o l u m n s \ p r o d u i t _ i d & g t ; - & l t ; T a b l e s \ p r o d u i t s \ C o l u m n s \ p r o d u i t _ i d & g t ; < / K e y > < / D i a g r a m O b j e c t K e y > < D i a g r a m O b j e c t K e y > < K e y > R e l a t i o n s h i p s \ & l t ; T a b l e s \ d a t a _ N \ C o l u m n s \ p r o d u i t _ i d & g t ; - & l t ; T a b l e s \ p r o d u i t s \ C o l u m n s \ p r o d u i t _ i d & g t ; \ F K < / K e y > < / D i a g r a m O b j e c t K e y > < D i a g r a m O b j e c t K e y > < K e y > R e l a t i o n s h i p s \ & l t ; T a b l e s \ d a t a _ N \ C o l u m n s \ p r o d u i t _ i d & g t ; - & l t ; T a b l e s \ p r o d u i t s \ C o l u m n s \ p r o d u i t _ i d & g t ; \ P K < / K e y > < / D i a g r a m O b j e c t K e y > < D i a g r a m O b j e c t K e y > < K e y > R e l a t i o n s h i p s \ & l t ; T a b l e s \ d a t a _ N \ C o l u m n s \ p r o d u i t _ i d & g t ; - & l t ; T a b l e s \ p r o d u i t s \ C o l u m n s \ p r o d u i t _ i d & g t ; \ C r o s s F i l t e r < / K e y > < / D i a g r a m O b j e c t K e y > < D i a g r a m O b j e c t K e y > < K e y > R e l a t i o n s h i p s \ & l t ; T a b l e s \ d a t a _ N \ C o l u m n s \ d a t e _ d e _ v e n t e & g t ; - & l t ; T a b l e s \ C a l e n d r i e r \ C o l u m n s \ D a t e & g t ; < / K e y > < / D i a g r a m O b j e c t K e y > < D i a g r a m O b j e c t K e y > < K e y > R e l a t i o n s h i p s \ & l t ; T a b l e s \ d a t a _ N \ C o l u m n s \ d a t e _ d e _ v e n t e & g t ; - & l t ; T a b l e s \ C a l e n d r i e r \ C o l u m n s \ D a t e & g t ; \ F K < / K e y > < / D i a g r a m O b j e c t K e y > < D i a g r a m O b j e c t K e y > < K e y > R e l a t i o n s h i p s \ & l t ; T a b l e s \ d a t a _ N \ C o l u m n s \ d a t e _ d e _ v e n t e & g t ; - & l t ; T a b l e s \ C a l e n d r i e r \ C o l u m n s \ D a t e & g t ; \ P K < / K e y > < / D i a g r a m O b j e c t K e y > < D i a g r a m O b j e c t K e y > < K e y > R e l a t i o n s h i p s \ & l t ; T a b l e s \ d a t a _ N \ C o l u m n s \ d a t e _ d e _ v e n t e & g t ; - & l t ; T a b l e s \ C a l e n d r i e r \ C o l u m n s \ D a t e & g t ; \ C r o s s F i l t e r < / K e y > < / D i a g r a m O b j e c t K e y > < D i a g r a m O b j e c t K e y > < K e y > R e l a t i o n s h i p s \ & l t ; T a b l e s \ d a t a _ N \ C o l u m n s \ v e n d e u r _ i d & g t ; - & l t ; T a b l e s \ v e n d e u r s \ C o l u m n s \ v e n d e u r _ i d & g t ; < / K e y > < / D i a g r a m O b j e c t K e y > < D i a g r a m O b j e c t K e y > < K e y > R e l a t i o n s h i p s \ & l t ; T a b l e s \ d a t a _ N \ C o l u m n s \ v e n d e u r _ i d & g t ; - & l t ; T a b l e s \ v e n d e u r s \ C o l u m n s \ v e n d e u r _ i d & g t ; \ F K < / K e y > < / D i a g r a m O b j e c t K e y > < D i a g r a m O b j e c t K e y > < K e y > R e l a t i o n s h i p s \ & l t ; T a b l e s \ d a t a _ N \ C o l u m n s \ v e n d e u r _ i d & g t ; - & l t ; T a b l e s \ v e n d e u r s \ C o l u m n s \ v e n d e u r _ i d & g t ; \ P K < / K e y > < / D i a g r a m O b j e c t K e y > < D i a g r a m O b j e c t K e y > < K e y > R e l a t i o n s h i p s \ & l t ; T a b l e s \ d a t a _ N \ C o l u m n s \ v e n d e u r _ i d & g t ; - & l t ; T a b l e s \ v e n d e u r s \ C o l u m n s \ v e n d e u r _ i d & g t ; \ C r o s s F i l t e r < / K e y > < / D i a g r a m O b j e c t K e y > < D i a g r a m O b j e c t K e y > < K e y > R e l a t i o n s h i p s \ & l t ; T a b l e s \ o b j e c t i f s \ C o l u m n s \ c a t e g o r i e & g t ; - & l t ; T a b l e s \ c a t e g o r i e s \ C o l u m n s \ c a t e g o r i e _ p r o d u i t & g t ; < / K e y > < / D i a g r a m O b j e c t K e y > < D i a g r a m O b j e c t K e y > < K e y > R e l a t i o n s h i p s \ & l t ; T a b l e s \ o b j e c t i f s \ C o l u m n s \ c a t e g o r i e & g t ; - & l t ; T a b l e s \ c a t e g o r i e s \ C o l u m n s \ c a t e g o r i e _ p r o d u i t & g t ; \ F K < / K e y > < / D i a g r a m O b j e c t K e y > < D i a g r a m O b j e c t K e y > < K e y > R e l a t i o n s h i p s \ & l t ; T a b l e s \ o b j e c t i f s \ C o l u m n s \ c a t e g o r i e & g t ; - & l t ; T a b l e s \ c a t e g o r i e s \ C o l u m n s \ c a t e g o r i e _ p r o d u i t & g t ; \ P K < / K e y > < / D i a g r a m O b j e c t K e y > < D i a g r a m O b j e c t K e y > < K e y > R e l a t i o n s h i p s \ & l t ; T a b l e s \ o b j e c t i f s \ C o l u m n s \ c a t e g o r i e & g t ; - & l t ; T a b l e s \ c a t e g o r i e s \ C o l u m n s \ c a t e g o r i e _ p r o d u i t & g t ; \ C r o s s F i l t e r < / K e y > < / D i a g r a m O b j e c t K e y > < D i a g r a m O b j e c t K e y > < K e y > R e l a t i o n s h i p s \ & l t ; T a b l e s \ o b j e c t i f s \ C o l u m n s \ D a t e & g t ; - & l t ; T a b l e s \ C a l e n d r i e r \ C o l u m n s \ D a t e & g t ; < / K e y > < / D i a g r a m O b j e c t K e y > < D i a g r a m O b j e c t K e y > < K e y > R e l a t i o n s h i p s \ & l t ; T a b l e s \ o b j e c t i f s \ C o l u m n s \ D a t e & g t ; - & l t ; T a b l e s \ C a l e n d r i e r \ C o l u m n s \ D a t e & g t ; \ F K < / K e y > < / D i a g r a m O b j e c t K e y > < D i a g r a m O b j e c t K e y > < K e y > R e l a t i o n s h i p s \ & l t ; T a b l e s \ o b j e c t i f s \ C o l u m n s \ D a t e & g t ; - & l t ; T a b l e s \ C a l e n d r i e r \ C o l u m n s \ D a t e & g t ; \ P K < / K e y > < / D i a g r a m O b j e c t K e y > < D i a g r a m O b j e c t K e y > < K e y > R e l a t i o n s h i p s \ & l t ; T a b l e s \ o b j e c t i f s \ C o l u m n s \ D a t e & g t ; - & l t ; T a b l e s \ C a l e n d r i e r \ C o l u m n s \ D a t e & g t ; \ C r o s s F i l t e r 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 R e l a t i o n s h i p s \ & l t ; T a b l e s \ p r o d u i t s \ C o l u m n s \ c a t e g o r i e _ i d & g t ; - & l t ; T a b l e s \ c a t e g o r i e s \ C o l u m n s \ c a t e g o r i e _ i d & g t ; \ F K 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 R e l a t i o n s h i p s \ & l t ; T a b l e s \ p r o d u i t s \ C o l u m n s \ c a t e g o r i e _ i d & g t ; - & l t ; T a b l e s \ c a t e g o r i e s \ C o l u m n s \ c a t e g o r i e _ i d & g t ; \ P K < / K e y > < / D i a g r a m O b j e c t K e y > < D i a g r a m O b j e c t K e y > < K e y > R e l a t i o n s h i p s \ & l t ; T a b l e s \ p r o d u i t s \ C o l u m n s \ c a t e g o r i e _ i d & g t ; - & l t ; T a b l e s \ c a t e g o r i e s \ C o l u m n s \ c a t e g o r i e _ i d & g t ; \ C r o s s F i l t e r < / K e y > < / D i a g r a m O b j e c t K e y > < / A l l K e y s > < S e l e c t e d K e y s > < D i a g r a m O b j e c t K e y > < K e y > R e l a t i o n s h i p s \ & l t ; T a b l e s \ d a t a _ N \ C o l u m n s \ v e n d e u r _ i d & g t ; - & l t ; T a b l e s \ v e n d e u r s \ C o l u m n s \ v e n d e u r _ i d & g t ; 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 C a l e n d r i e r 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 & l t ; T a b l e s \ C a l e n d r i e r \ H i e r a r c h i e s \ H i � r a r c h i e   d e   d a t e s & g t ; 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 C a l e n d r i e r 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 & l t ; T a b l e s \ C a l e n d r i e r \ H i e r a r c h i e s \ H i � r a r c h i e   d e   d a t e s & g t ; 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 T a g s \ T a b l e s \ & l t ; T a b l e s \ o b j e c t i f s & g t ; 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 T a g s \ T a b l e s \ & l t ; T a b l e s \ c a t e g o r i e s & g t ; 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 T a g s \ T a b l e s \ & l t ; T a b l e s \ p r o d u i t s & g t ; 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 T a g s \ T a b l e s \ & l t ; T a b l e s \ C a l e n d r i e r & g t ; 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 T a g s \ H i e r a r c h i e s \ & l t ; T a b l e s \ C a l e n d r i e r \ H i e r a r c h i e s \ H i � r a r c h i e   d e  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 T a g s \ T a b l e s \ & l t ; T a b l e s \ v e n d e u r s & g t ; 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 T a b l e s \ d a t a _ N 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 4 2 5 . 4 2 9 5 2 2 7 6 5 6 6 7 3 4 < / L e f t > < S c r o l l V e r t i c a l O f f s e t > 3 0 < / S c r o l l V e r t i c a l O f f s e t > < T a b I n d e x > 5 < / T a b I n d e x > < T o p > 2 4 4 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 T a b l e s \ d a t a _ N \ C o l u m n s \ v e n t e _ i d 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 T a b l e s \ d a t a _ N \ C o l u m n s \ d a t e _ d e _ v e n t e 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 T a b l e s \ d a t a _ N \ C o l u m n s \ v e n d e u r _ i d 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 T a b l e s \ d a t a _ N \ C o l u m n s \ p r o d u i t _ i d 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 T a b l e s \ d a t a _ N \ C o l u m n s \ p r o d u i t 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 T a b l e s \ d a t a _ N \ C o l u m n s \ q u a n t i t � 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 T a b l e s \ d a t a _ N \ C o l u m n s \ p r i x _ d e _ v e n t e _ u n i t a i r e 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 T a b l e s \ d a t a _ N \ C o l u m n s \ d i s c o u n t 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 T a b l e s \ d a t a _ N \ C o l u m n s \ c a 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 T a b l e s \ d a t a _ N \ M e a s u r e s \ S o m m e   d e   c a 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 T a b l e s \ d a t a _ N \ S o m m e   d e   c a \ A d d i t i o n a l 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 T a b l e s \ d a t a _ N \ M e a s u r e s \ S o m m e   d e   v e n t e _ i d 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 T a b l e s \ d a t a _ N \ S o m m e   d e   v e n t e _ i d \ A d d i t i o n a l 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 T a b l e s \ d a t a _ N \ M e a s u r e s \ N o m b r e   d e   v e n t e _ i d 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 T a b l e s \ d a t a _ N \ N o m b r e   d e   v e n t e _ i d \ A d d i t i o n a l 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 T a b l e s \ o b j e c t i f s 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 - 1 . 1 3 6 8 6 8 3 7 7 2 1 6 1 6 0 3 E - 1 3 < / L e f t > < S c r o l l V e r t i c a l O f f s e t > 5 < / S c r o l l V e r t i c a l O f f s e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 T a b l e s \ o b j e c t i f s \ C o l u m n s \ c a t e g o r i e 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 T a b l e s \ o b j e c t i f s \ C o l u m n s \ O b j e c t i f s 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 T a b l e s \ o b j e c t i f s \ C o l u m n s \ D a t e   ( i n d e x   d e s  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 T a b l e s \ o b j e c t i f s \ C o l u m n s \ D a t e   ( m o i s ) 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 T a b l e s \ o b j e c t i f s \ M e a s u r e s \ S o m m e   d e   O b j e c t i f s 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 T a b l e s \ o b j e c t i f s \ S o m m e   d e   O b j e c t i f s \ A d d i t i o n a l 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 T a b l e s \ c a t e g o r i e s 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 3 2 9 . 9 0 3 8 1 0 5 6 7 6 6 5 6 9 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 T a b l e s \ c a t e g o r i e s \ C o l u m n s \ c a t e g o r i e _ i d 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 T a b l e s \ c a t e g o r i e s \ C o l u m n s \ c a t e g o r i e _ p r o d u i t 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 T a b l e s \ c a t e g o r i e s \ C o l u m n s \ c a _ o b j e c t i f 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 6 5 9 . 8 0 7 6 2 1 1 3 5 3 3 1 3 7 < / L e f t > < S c r o l l V e r t i c a l O f f s e t > 3 . 5 9 9 9 9 9 9 9 9 9 9 9 9 9 4 3 < / S c r o l l V e r t i c a l O f f s e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 T a b l e s \ p r o d u i t s \ C o l u m n s \ p r o d u i t _ i d 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 T a b l e s \ p r o d u i t s \ C o l u m n s \ p r o d u i t _ n o m 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 T a b l e s \ p r o d u i t s \ C o l u m n s \ p o i d s 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 T a b l e s \ p r o d u i t s \ C o l u m n s \ c a t e g o r i e _ i d 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 T a b l e s \ p r o d u i t s \ C o l u m n s \ c o u t _ u n i t a i r e 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 T a b l e s \ p r o d u i t s \ C o l u m n s \ p r i x _ d e _ v e n t e _ u n i t a i r e 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 T a b l e s \ p r o d u i t s \ C o l u m n s \ c a _ o b j e c t i f 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 1 4 6 . 6 6 6 6 6 6 6 6 6 6 6 6 6 3 < / L e f t > < T a b I n d e x > 3 < / T a b I n d e x > < T o p > 1 9 9 . 6 6 6 6 6 6 6 6 6 6 6 6 6 9 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 T a b l e s \ C a l e n d r i e r \ C o l u m n s \ N u m � r o   d u  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 T a b l e s \ C a l e n d r i e r \ C o l u m n s \ N u m � r o   d u   j o u r   d e   l a   s e m a i n e 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 T a b l e s \ C a l e n d r i e r \ C o l u m n s \ J o u r   d e   l a   s e m a i n e 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 8 9 9 . 8 0 7 6 2 1 1 3 5 3 3 1 3 7 < / L e f t > < T a b I n d e x > 4 < / T a b I n d e x > < T o p > 1 2 2 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 T a b l e s \ v e n d e u r s \ C o l u m n s \ v e n d e u r _ i d 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 T a b l e s \ v e n d e u r s \ C o l u m n s \ p r e n o m 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 T a b l e s \ v e n d e u r s \ C o l u m n s \ n o m 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 T a b l e s \ v e n d e u r s \ C o l u m n s \ m a i l 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 T a b l e s \ v e n d e u r s \ C o l u m n s \ m a g a s i n _ i d 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 T a b l e s \ v e n d e u r s \ C o l u m n s \ v e n d _ o b j e c t i f 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 T a b l e s \ v e n d e u r s \ M e a s u r e s \ S o m m e   d e   v e n d _ o b j e c t i f 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 T a b l e s \ v e n d e u r s \ S o m m e   d e   v e n d _ o b j e c t i f \ A d d i t i o n a l 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 R e l a t i o n s h i p s \ & l t ; T a b l e s \ d a t a _ N \ C o l u m n s \ p r o d u i t _ i d & g t ; - & l t ; T a b l e s \ p r o d u i t s \ C o l u m n s \ p r o d u i t _ i d & g t ; < / K e y > < / a : K e y > < a : V a l u e   i : t y p e = " D i a g r a m D i s p l a y L i n k V i e w S t a t e " > < A u t o m a t i o n P r o p e r t y H e l p e r T e x t > P o i n t   d ' a r r � t   1   :   ( 6 4 2 , 6 1 8 5 7 2 , 3 0 7 ) .   P o i n t   d ' a r r � t   2   :   ( 6 4 2 , 6 1 8 5 7 2 , 8 7 ) 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 6 4 2 . 6 1 8 5 7 2 0 0 0 0 0 0 0 9 < / b : _ x > < b : _ y > 3 0 7 < / b : _ y > < / b : P o i n t > < b : P o i n t > < b : _ x > 6 4 2 . 6 1 8 5 7 2 0 0 0 0 0 0 0 9 < / b : _ x > < b : _ y > 8 7 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 R e l a t i o n s h i p s \ & l t ; T a b l e s \ d a t a _ N \ C o l u m n s \ p r o d u i t _ i d & g t ; - & l t ; T a b l e s \ p r o d u i t s \ C o l u m n s \ p r o d u i t _ i d & g t ; \ F K 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 6 2 6 . 6 1 8 5 7 2 0 0 0 0 0 0 0 9 < / b : _ x > < b : _ y > 2 9 9 < / b : _ y > < / L a b e l L o c a t i o n > < L o c a t i o n   x m l n s : b = " h t t p : / / s c h e m a s . d a t a c o n t r a c t . o r g / 2 0 0 4 / 0 7 / S y s t e m . W i n d o w s " > < b : _ x > 6 2 5 . 4 2 9 5 2 2 7 6 5 6 6 7 3 4 < / b : _ x > < b : _ y > 3 0 9 < / b : _ y > < / L o c a t i o n > < S h a p e R o t a t e A n g l e > 3 5 3 . 3 6 3 2 9 7 6 3 7 7 8 4 6 3 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 R e l a t i o n s h i p s \ & l t ; T a b l e s \ d a t a _ N \ C o l u m n s \ p r o d u i t _ i d & g t ; - & l t ; T a b l e s \ p r o d u i t s \ C o l u m n s \ p r o d u i t _ i d & g t ; \ P K 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 6 4 2 . 6 1 8 5 7 2 0 0 0 0 0 0 0 9 < / b : _ x > < b : _ y > 7 9 < / b : _ y > < / L a b e l L o c a t i o n > < L o c a t i o n   x m l n s : b = " h t t p : / / s c h e m a s . d a t a c o n t r a c t . o r g / 2 0 0 4 / 0 7 / S y s t e m . W i n d o w s " > < b : _ x > 6 5 9 . 8 0 7 6 2 1 1 3 5 3 3 1 3 7 < / b : _ x > < b : _ y > 8 5 < / b : _ y > < / L o c a t i o n > < S h a p e R o t a t e A n g l e > 1 7 3 . 3 6 3 2 9 7 5 9 9 9 0 1 1 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 R e l a t i o n s h i p s \ & l t ; T a b l e s \ d a t a _ N \ C o l u m n s \ p r o d u i t _ i d & g t ; - & l t ; T a b l e s \ p r o d u i t s \ C o l u m n s \ p r o d u i t _ i d & g t ; \ C r o s s F i l t e r 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 6 4 2 . 6 1 8 5 7 2 0 0 0 0 0 0 0 9 < / b : _ x > < b : _ y > 3 0 7 < / b : _ y > < / b : P o i n t > < b : P o i n t > < b : _ x > 6 4 2 . 6 1 8 5 7 2 0 0 0 0 0 0 0 9 < / b : _ x > < b : _ y > 8 7 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 R e l a t i o n s h i p s \ & l t ; T a b l e s \ d a t a _ N \ C o l u m n s \ d a t e _ d e _ v e n t e & g t ; - & l t ; T a b l e s \ C a l e n d r i e r \ C o l u m n s \ D a t e & g t ; < / K e y > < / a : K e y > < a : V a l u e   i : t y p e = " D i a g r a m D i s p l a y L i n k V i e w S t a t e " > < A u t o m a t i o n P r o p e r t y H e l p e r T e x t > P o i n t   d ' a r r � t   1   :   ( 4 0 9 , 4 2 9 5 2 2 7 6 5 6 6 7 , 3 1 9 ) .   P o i n t   d ' a r r � t   2   :   ( 3 6 2 , 6 6 6 6 6 6 6 6 6 6 6 7 , 2 7 4 , 6 6 6 6 6 7 ) 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 4 0 9 . 4 2 9 5 2 2 7 6 5 6 6 7 3 4 < / b : _ x > < b : _ y > 3 1 9 < / b : _ y > < / b : P o i n t > < b : P o i n t > < b : _ x > 3 8 8 . 0 4 8 0 9 5 < / b : _ x > < b : _ y > 3 1 9 < / b : _ y > < / b : P o i n t > < b : P o i n t > < b : _ x > 3 8 6 . 0 4 8 0 9 5 < / b : _ x > < b : _ y > 3 1 7 < / b : _ y > < / b : P o i n t > < b : P o i n t > < b : _ x > 3 8 6 . 0 4 8 0 9 5 < / b : _ x > < b : _ y > 2 7 6 . 6 6 6 6 6 7 < / b : _ y > < / b : P o i n t > < b : P o i n t > < b : _ x > 3 8 4 . 0 4 8 0 9 5 < / b : _ x > < b : _ y > 2 7 4 . 6 6 6 6 6 7 < / b : _ y > < / b : P o i n t > < b : P o i n t > < b : _ x > 3 6 2 . 6 6 6 6 6 6 6 6 6 6 6 6 5 2 < / b : _ x > < b : _ y > 2 7 4 . 6 6 6 6 6 7 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 R e l a t i o n s h i p s \ & l t ; T a b l e s \ d a t a _ N \ C o l u m n s \ d a t e _ d e _ v e n t e & g t ; - & l t ; T a b l e s \ C a l e n d r i e r \ C o l u m n s \ D a t e & g t ; \ F K 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 4 0 9 . 4 2 9 5 2 2 7 6 5 6 6 7 3 4 < / b : _ x > < b : _ y > 3 1 1 < / b : _ y > < / L a b e l L o c a t i o n > < L o c a t i o n   x m l n s : b = " h t t p : / / s c h e m a s . d a t a c o n t r a c t . o r g / 2 0 0 4 / 0 7 / S y s t e m . W i n d o w s " > < b : _ x > 4 2 5 . 4 2 9 5 2 2 7 6 5 6 6 7 3 4 < / b : _ x > < b : _ y > 3 1 9 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 R e l a t i o n s h i p s \ & l t ; T a b l e s \ d a t a _ N \ C o l u m n s \ d a t e _ d e _ v e n t e & g t ; - & l t ; T a b l e s \ C a l e n d r i e r \ C o l u m n s \ D a t e & g t ; \ P K 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 3 4 6 . 6 6 6 6 6 6 6 6 6 6 6 6 5 2 < / b : _ x > < b : _ y > 2 6 6 . 6 6 6 6 6 7 < / b : _ y > < / L a b e l L o c a t i o n > < L o c a t i o n   x m l n s : b = " h t t p : / / s c h e m a s . d a t a c o n t r a c t . o r g / 2 0 0 4 / 0 7 / S y s t e m . W i n d o w s " > < b : _ x > 3 4 6 . 6 6 6 6 6 6 6 6 6 6 6 6 5 7 < / b : _ x > < b : _ y > 2 7 4 . 6 6 6 6 6 7 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 R e l a t i o n s h i p s \ & l t ; T a b l e s \ d a t a _ N \ C o l u m n s \ d a t e _ d e _ v e n t e & g t ; - & l t ; T a b l e s \ C a l e n d r i e r \ C o l u m n s \ D a t e & g t ; \ C r o s s F i l t e r 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 4 0 9 . 4 2 9 5 2 2 7 6 5 6 6 7 3 4 < / b : _ x > < b : _ y > 3 1 9 < / b : _ y > < / b : P o i n t > < b : P o i n t > < b : _ x > 3 8 8 . 0 4 8 0 9 5 < / b : _ x > < b : _ y > 3 1 9 < / b : _ y > < / b : P o i n t > < b : P o i n t > < b : _ x > 3 8 6 . 0 4 8 0 9 5 < / b : _ x > < b : _ y > 3 1 7 < / b : _ y > < / b : P o i n t > < b : P o i n t > < b : _ x > 3 8 6 . 0 4 8 0 9 5 < / b : _ x > < b : _ y > 2 7 6 . 6 6 6 6 6 7 < / b : _ y > < / b : P o i n t > < b : P o i n t > < b : _ x > 3 8 4 . 0 4 8 0 9 5 < / b : _ x > < b : _ y > 2 7 4 . 6 6 6 6 6 7 < / b : _ y > < / b : P o i n t > < b : P o i n t > < b : _ x > 3 6 2 . 6 6 6 6 6 6 6 6 6 6 6 6 5 2 < / b : _ x > < b : _ y > 2 7 4 . 6 6 6 6 6 7 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 R e l a t i o n s h i p s \ & l t ; T a b l e s \ d a t a _ N \ C o l u m n s \ v e n d e u r _ i d & g t ; - & l t ; T a b l e s \ v e n d e u r s \ C o l u m n s \ v e n d e u r _ i d & g t ; < / K e y > < / a : K e y > < a : V a l u e   i : t y p e = " D i a g r a m D i s p l a y L i n k V i e w S t a t e " > < A u t o m a t i o n P r o p e r t y H e l p e r T e x t > P o i n t   d ' a r r � t   1   :   ( 6 4 1 , 4 2 9 5 2 2 7 6 5 6 6 7 , 3 2 9 ) .   P o i n t   d ' a r r � t   2   :   ( 8 8 3 , 8 0 7 6 2 1 1 3 5 3 3 1 , 1 9 7 ) 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 6 4 1 . 4 2 9 5 2 2 7 6 5 6 6 7 3 4 < / b : _ x > < b : _ y > 3 2 9 < / b : _ y > < / b : P o i n t > < b : P o i n t > < b : _ x > 7 6 0 . 6 1 8 5 7 2 0 0 0 0 0 0 0 9 < / b : _ x > < b : _ y > 3 2 9 < / b : _ y > < / b : P o i n t > < b : P o i n t > < b : _ x > 7 6 2 . 6 1 8 5 7 2 0 0 0 0 0 0 0 9 < / b : _ x > < b : _ y > 3 2 7 < / b : _ y > < / b : P o i n t > < b : P o i n t > < b : _ x > 7 6 2 . 6 1 8 5 7 2 0 0 0 0 0 0 0 9 < / b : _ x > < b : _ y > 1 9 9 < / b : _ y > < / b : P o i n t > < b : P o i n t > < b : _ x > 7 6 4 . 6 1 8 5 7 2 0 0 0 0 0 0 0 9 < / b : _ x > < b : _ y > 1 9 7 < / b : _ y > < / b : P o i n t > < b : P o i n t > < b : _ x > 8 8 3 . 8 0 7 6 2 1 1 3 5 3 3 1 3 7 < / b : _ x > < b : _ y > 1 9 7 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 R e l a t i o n s h i p s \ & l t ; T a b l e s \ d a t a _ N \ C o l u m n s \ v e n d e u r _ i d & g t ; - & l t ; T a b l e s \ v e n d e u r s \ C o l u m n s \ v e n d e u r _ i d & g t ; \ F K 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 6 2 5 . 4 2 9 5 2 2 7 6 5 6 6 7 3 4 < / b : _ x > < b : _ y > 3 2 1 < / b : _ y > < / L a b e l L o c a t i o n > < L o c a t i o n   x m l n s : b = " h t t p : / / s c h e m a s . d a t a c o n t r a c t . o r g / 2 0 0 4 / 0 7 / S y s t e m . W i n d o w s " > < b : _ x > 6 2 5 . 4 2 9 5 2 2 7 6 5 6 6 7 3 4 < / b : _ x > < b : _ y > 3 2 9 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 R e l a t i o n s h i p s \ & l t ; T a b l e s \ d a t a _ N \ C o l u m n s \ v e n d e u r _ i d & g t ; - & l t ; T a b l e s \ v e n d e u r s \ C o l u m n s \ v e n d e u r _ i d & g t ; \ P K 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 8 8 3 . 8 0 7 6 2 1 1 3 5 3 3 1 3 7 < / b : _ x > < b : _ y > 1 8 9 < / b : _ y > < / L a b e l L o c a t i o n > < L o c a t i o n   x m l n s : b = " h t t p : / / s c h e m a s . d a t a c o n t r a c t . o r g / 2 0 0 4 / 0 7 / S y s t e m . W i n d o w s " > < b : _ x > 8 9 9 . 8 0 7 6 2 1 1 3 5 3 3 1 3 7 < / b : _ x > < b : _ y > 1 9 7 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 R e l a t i o n s h i p s \ & l t ; T a b l e s \ d a t a _ N \ C o l u m n s \ v e n d e u r _ i d & g t ; - & l t ; T a b l e s \ v e n d e u r s \ C o l u m n s \ v e n d e u r _ i d & g t ; \ C r o s s F i l t e r 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 6 4 1 . 4 2 9 5 2 2 7 6 5 6 6 7 3 4 < / b : _ x > < b : _ y > 3 2 9 < / b : _ y > < / b : P o i n t > < b : P o i n t > < b : _ x > 7 6 0 . 6 1 8 5 7 2 0 0 0 0 0 0 0 9 < / b : _ x > < b : _ y > 3 2 9 < / b : _ y > < / b : P o i n t > < b : P o i n t > < b : _ x > 7 6 2 . 6 1 8 5 7 2 0 0 0 0 0 0 0 9 < / b : _ x > < b : _ y > 3 2 7 < / b : _ y > < / b : P o i n t > < b : P o i n t > < b : _ x > 7 6 2 . 6 1 8 5 7 2 0 0 0 0 0 0 0 9 < / b : _ x > < b : _ y > 1 9 9 < / b : _ y > < / b : P o i n t > < b : P o i n t > < b : _ x > 7 6 4 . 6 1 8 5 7 2 0 0 0 0 0 0 0 9 < / b : _ x > < b : _ y > 1 9 7 < / b : _ y > < / b : P o i n t > < b : P o i n t > < b : _ x > 8 8 3 . 8 0 7 6 2 1 1 3 5 3 3 1 3 7 < / b : _ x > < b : _ y > 1 9 7 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 R e l a t i o n s h i p s \ & l t ; T a b l e s \ o b j e c t i f s \ C o l u m n s \ c a t e g o r i e & g t ; - & l t ; T a b l e s \ c a t e g o r i e s \ C o l u m n s \ c a t e g o r i e _ p r o d u i t & g t ; < / K e y > < / a : K e y > < a : V a l u e   i : t y p e = " D i a g r a m D i s p l a y L i n k V i e w S t a t e " > < A u t o m a t i o n P r o p e r t y H e l p e r T e x t > P o i n t   d ' a r r � t   1   :   ( 2 1 6 , 6 5 ) .   P o i n t   d ' a r r � t   2   :   ( 3 1 3 , 9 0 3 8 1 0 5 6 7 6 6 6 , 6 5 ) 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 2 1 5 . 9 9 9 9 9 9 9 9 9 9 9 9 8 9 < / b : _ x > < b : _ y > 6 5 < / b : _ y > < / b : P o i n t > < b : P o i n t > < b : _ x > 3 1 3 . 9 0 3 8 1 0 5 6 7 6 6 5 6 9 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 R e l a t i o n s h i p s \ & l t ; T a b l e s \ o b j e c t i f s \ C o l u m n s \ c a t e g o r i e & g t ; - & l t ; T a b l e s \ c a t e g o r i e s \ C o l u m n s \ c a t e g o r i e _ p r o d u i t & g t ; \ F K 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 1 9 9 . 9 9 9 9 9 9 9 9 9 9 9 9 8 9 < / b : _ x > < b : _ y > 5 7 < / b : _ y > < / L a b e l L o c a t i o n > < L o c a t i o n   x m l n s : b = " h t t p : / / s c h e m a s . d a t a c o n t r a c t . o r g / 2 0 0 4 / 0 7 / S y s t e m . W i n d o w s " > < b : _ x > 1 9 9 . 9 9 9 9 9 9 9 9 9 9 9 9 8 9 < / b : _ x > < b : _ y > 6 5 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 R e l a t i o n s h i p s \ & l t ; T a b l e s \ o b j e c t i f s \ C o l u m n s \ c a t e g o r i e & g t ; - & l t ; T a b l e s \ c a t e g o r i e s \ C o l u m n s \ c a t e g o r i e _ p r o d u i t & g t ; \ P K 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 3 1 3 . 9 0 3 8 1 0 5 6 7 6 6 5 6 9 < / b : _ x > < b : _ y > 5 7 < / b : _ y > < / L a b e l L o c a t i o n > < L o c a t i o n   x m l n s : b = " h t t p : / / s c h e m a s . d a t a c o n t r a c t . o r g / 2 0 0 4 / 0 7 / S y s t e m . W i n d o w s " > < b : _ x > 3 2 9 . 9 0 3 8 1 0 5 6 7 6 6 5 6 9 < / b : _ x > < b : _ y > 6 5 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 R e l a t i o n s h i p s \ & l t ; T a b l e s \ o b j e c t i f s \ C o l u m n s \ c a t e g o r i e & g t ; - & l t ; T a b l e s \ c a t e g o r i e s \ C o l u m n s \ c a t e g o r i e _ p r o d u i t & g t ; \ C r o s s F i l t e r 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 2 1 5 . 9 9 9 9 9 9 9 9 9 9 9 9 8 9 < / b : _ x > < b : _ y > 6 5 < / b : _ y > < / b : P o i n t > < b : P o i n t > < b : _ x > 3 1 3 . 9 0 3 8 1 0 5 6 7 6 6 5 6 9 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< / K e y > < / a : K e y > < a : V a l u e   i : t y p e = " D i a g r a m D i s p l a y L i n k V i e w S t a t e " > < A u t o m a t i o n P r o p e r t y H e l p e r T e x t > P o i n t   d ' a r r � t   1   :   ( 2 1 6 , 8 5 ) .   P o i n t   d ' a r r � t   2   :   ( 2 4 6 , 6 6 6 6 6 7 , 1 8 3 , 6 6 6 6 6 6 6 6 6 6 6 7 ) 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 2 1 5 . 9 9 9 9 9 9 9 9 9 9 9 9 8 9 < / b : _ x > < b : _ y > 8 5 < / b : _ y > < / b : P o i n t > < b : P o i n t > < b : _ x > 2 4 4 . 6 6 6 6 6 7 < / b : _ x > < b : _ y > 8 5 < / b : _ y > < / b : P o i n t > < b : P o i n t > < b : _ x > 2 4 6 . 6 6 6 6 6 7 < / b : _ x > < b : _ y > 8 7 < / b : _ y > < / b : P o i n t > < b : P o i n t > < b : _ x > 2 4 6 . 6 6 6 6 6 6 9 9 9 9 9 9 9 6 < / b : _ x > < b : _ y > 1 8 3 . 6 6 6 6 6 6 6 6 6 6 6 6 7 1 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 1 9 9 . 9 9 9 9 9 9 9 9 9 9 9 9 8 9 < / b : _ x > < b : _ y > 7 7 < / b : _ y > < / L a b e l L o c a t i o n > < L o c a t i o n   x m l n s : b = " h t t p : / / s c h e m a s . d a t a c o n t r a c t . o r g / 2 0 0 4 / 0 7 / S y s t e m . W i n d o w s " > < b : _ x > 1 9 9 . 9 9 9 9 9 9 9 9 9 9 9 9 8 9 < / b : _ x > < b : _ y > 8 5 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 2 3 8 . 6 6 6 6 6 6 9 9 9 9 9 9 9 6 < / b : _ x > < b : _ y > 1 8 3 . 6 6 6 6 6 6 6 6 6 6 6 6 7 1 < / b : _ y > < / L a b e l L o c a t i o n > < L o c a t i o n   x m l n s : b = " h t t p : / / s c h e m a s . d a t a c o n t r a c t . o r g / 2 0 0 4 / 0 7 / S y s t e m . W i n d o w s " > < b : _ x > 2 4 6 . 6 6 6 6 6 6 9 9 9 9 9 9 9 6 < / b : _ x > < b : _ y > 1 9 9 . 6 6 6 6 6 6 6 6 6 6 6 6 6 9 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 R e l a t i o n s h i p s \ & l t ; T a b l e s \ o b j e c t i f s \ C o l u m n s \ D a t e & g t ; - & l t ; T a b l e s \ C a l e n d r i e r \ C o l u m n s \ D a t e & g t ; \ C r o s s F i l t e r 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 2 1 5 . 9 9 9 9 9 9 9 9 9 9 9 9 8 9 < / b : _ x > < b : _ y > 8 5 < / b : _ y > < / b : P o i n t > < b : P o i n t > < b : _ x > 2 4 4 . 6 6 6 6 6 7 < / b : _ x > < b : _ y > 8 5 < / b : _ y > < / b : P o i n t > < b : P o i n t > < b : _ x > 2 4 6 . 6 6 6 6 6 7 < / b : _ x > < b : _ y > 8 7 < / b : _ y > < / b : P o i n t > < b : P o i n t > < b : _ x > 2 4 6 . 6 6 6 6 6 6 9 9 9 9 9 9 9 6 < / b : _ x > < b : _ y > 1 8 3 . 6 6 6 6 6 6 6 6 6 6 6 6 7 1 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< / K e y > < / a : K e y > < a : V a l u e   i : t y p e = " D i a g r a m D i s p l a y L i n k V i e w S t a t e " > < A u t o m a t i o n P r o p e r t y H e l p e r T e x t > P o i n t   d ' a r r � t   1   :   ( 6 4 3 , 8 0 7 6 2 1 1 3 5 3 3 1 , 6 5 ) .   P o i n t   d ' a r r � t   2   :   ( 5 4 5 , 9 0 3 8 1 0 5 6 7 6 6 6 , 6 5 ) 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 6 4 3 . 8 0 7 6 2 1 1 3 5 3 3 1 4 9 < / b : _ x > < b : _ y > 6 5 < / b : _ y > < / b : P o i n t > < b : P o i n t > < b : _ x > 5 4 5 . 9 0 3 8 1 0 5 6 7 6 6 5 6 9 < / b : _ x > < b : _ y > 6 5 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 6 4 3 . 8 0 7 6 2 1 1 3 5 3 3 1 4 9 < / b : _ x > < b : _ y > 5 7 < / b : _ y > < / L a b e l L o c a t i o n > < L o c a t i o n   x m l n s : b = " h t t p : / / s c h e m a s . d a t a c o n t r a c t . o r g / 2 0 0 4 / 0 7 / S y s t e m . W i n d o w s " > < b : _ x > 6 5 9 . 8 0 7 6 2 1 1 3 5 3 3 1 3 7 < / b : _ x > < b : _ y > 6 5 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 5 2 9 . 9 0 3 8 1 0 5 6 7 6 6 5 6 9 < / b : _ x > < b : _ y > 5 7 < / b : _ y > < / L a b e l L o c a t i o n > < L o c a t i o n   x m l n s : b = " h t t p : / / s c h e m a s . d a t a c o n t r a c t . o r g / 2 0 0 4 / 0 7 / S y s t e m . W i n d o w s " > < b : _ x > 5 2 9 . 9 0 3 8 1 0 5 6 7 6 6 5 6 9 < / b : _ x > < b : _ y > 6 5 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 R e l a t i o n s h i p s \ & l t ; T a b l e s \ p r o d u i t s \ C o l u m n s \ c a t e g o r i e _ i d & g t ; - & l t ; T a b l e s \ c a t e g o r i e s \ C o l u m n s \ c a t e g o r i e _ i d & g t ; \ C r o s s F i l t e r 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 6 4 3 . 8 0 7 6 2 1 1 3 5 3 3 1 4 9 < / b : _ x > < b : _ y > 6 5 < / b : _ y > < / b : P o i n t > < b : P o i n t > < b : _ x > 5 4 5 . 9 0 3 8 1 0 5 6 7 6 6 5 6 9 < / b : _ x > < b : _ y > 6 5 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 d a t a _ N 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 o b j e c t i f s 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 c a t e g o r i e s 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 1 3 4 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 p r o d u i t s 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 C a l e n d r i e r 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 v e n d e u r s 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p r o d u i t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 p r o d u i t _ i d < / s t r i n g > < / k e y > < v a l u e > < i n t > 1 4 2 < / i n t > < / v a l u e > < / i t e m > < i t e m > < k e y > < s t r i n g > p r o d u i t _ n o m < / s t r i n g > < / k e y > < v a l u e > < i n t > 1 6 8 < / i n t > < / v a l u e > < / i t e m > < i t e m > < k e y > < s t r i n g > c o u l e u r < / s t r i n g > < / k e y > < v a l u e > < i n t > 1 1 8 < / i n t > < / v a l u e > < / i t e m > < i t e m > < k e y > < s t r i n g > p o i d s < / s t r i n g > < / k e y > < v a l u e > < i n t > 9 9 < / i n t > < / v a l u e > < / i t e m > < i t e m > < k e y > < s t r i n g > c a t e g o r i e _ i d < / s t r i n g > < / k e y > < v a l u e > < i n t > 1 6 5 < / i n t > < / v a l u e > < / i t e m > < i t e m > < k e y > < s t r i n g > c o u t _ u n i t a i r e < / s t r i n g > < / k e y > < v a l u e > < i n t > 1 7 1 < / i n t > < / v a l u e > < / i t e m > < i t e m > < k e y > < s t r i n g > p r i x _ d e _ v e n t e _ u n i t a i r e < / s t r i n g > < / k e y > < v a l u e > < i n t > 2 6 6 < / i n t > < / v a l u e > < / i t e m > < i t e m > < k e y > < s t r i n g > c a _ o b j e c t i f < / s t r i n g > < / k e y > < v a l u e > < i n t > 1 5 1 < / i n t > < / v a l u e > < / i t e m > < / C o l u m n W i d t h s > < C o l u m n D i s p l a y I n d e x > < i t e m > < k e y > < s t r i n g > p r o d u i t _ i d < / s t r i n g > < / k e y > < v a l u e > < i n t > 0 < / i n t > < / v a l u e > < / i t e m > < i t e m > < k e y > < s t r i n g > p r o d u i t _ n o m 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 p o i d s < / s t r i n g > < / k e y > < v a l u e > < i n t > 3 < / i n t > < / v a l u e > < / i t e m > < i t e m > < k e y > < s t r i n g > c a t e g o r i e _ i d < / s t r i n g > < / k e y > < v a l u e > < i n t > 4 < / i n t > < / v a l u e > < / i t e m > < i t e m > < k e y > < s t r i n g > c o u t _ u n i t a i r e < / s t r i n g > < / k e y > < v a l u e > < i n t > 5 < / i n t > < / v a l u e > < / i t e m > < i t e m > < k e y > < s t r i n g > p r i x _ d e _ v e n t e _ u n i t a i r e < / s t r i n g > < / k e y > < v a l u e > < i n t > 6 < / i n t > < / v a l u e > < / i t e m > < i t e m > < k e y > < s t r i n g > c a _ o b j e c t i f 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c a t e g o r i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 c a t e g o r i e _ i d < / s t r i n g > < / k e y > < v a l u e > < i n t > 1 6 5 < / i n t > < / v a l u e > < / i t e m > < i t e m > < k e y > < s t r i n g > c a t e g o r i e _ p r o d u i t < / s t r i n g > < / k e y > < v a l u e > < i n t > 2 1 4 < / i n t > < / v a l u e > < / i t e m > < i t e m > < k e y > < s t r i n g > c a _ o b j e c t i f < / s t r i n g > < / k e y > < v a l u e > < i n t > 1 5 1 < / i n t > < / v a l u e > < / i t e m > < / C o l u m n W i d t h s > < C o l u m n D i s p l a y I n d e x > < i t e m > < k e y > < s t r i n g > c a t e g o r i e _ i d < / s t r i n g > < / k e y > < v a l u e > < i n t > 0 < / i n t > < / v a l u e > < / i t e m > < i t e m > < k e y > < s t r i n g > c a t e g o r i e _ p r o d u i t < / s t r i n g > < / k e y > < v a l u e > < i n t > 1 < / i n t > < / v a l u e > < / i t e m > < i t e m > < k e y > < s t r i n g > c a _ o b j e c t i f 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9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Props1.xml><?xml version="1.0" encoding="utf-8"?>
<ds:datastoreItem xmlns:ds="http://schemas.openxmlformats.org/officeDocument/2006/customXml" ds:itemID="{49A04255-1C2A-4B92-BCF5-F67E872B9583}">
  <ds:schemaRefs/>
</ds:datastoreItem>
</file>

<file path=customXml/itemProps10.xml><?xml version="1.0" encoding="utf-8"?>
<ds:datastoreItem xmlns:ds="http://schemas.openxmlformats.org/officeDocument/2006/customXml" ds:itemID="{A1D31E43-5D09-4038-BDF7-DC4CC72CACC4}">
  <ds:schemaRefs/>
</ds:datastoreItem>
</file>

<file path=customXml/itemProps11.xml><?xml version="1.0" encoding="utf-8"?>
<ds:datastoreItem xmlns:ds="http://schemas.openxmlformats.org/officeDocument/2006/customXml" ds:itemID="{8BD69782-0B6D-4CBA-A56D-A76F798D0984}">
  <ds:schemaRefs>
    <ds:schemaRef ds:uri="http://schemas.microsoft.com/DataMashup"/>
  </ds:schemaRefs>
</ds:datastoreItem>
</file>

<file path=customXml/itemProps12.xml><?xml version="1.0" encoding="utf-8"?>
<ds:datastoreItem xmlns:ds="http://schemas.openxmlformats.org/officeDocument/2006/customXml" ds:itemID="{8E7B837E-D089-42AF-9270-A0E720080615}">
  <ds:schemaRefs/>
</ds:datastoreItem>
</file>

<file path=customXml/itemProps13.xml><?xml version="1.0" encoding="utf-8"?>
<ds:datastoreItem xmlns:ds="http://schemas.openxmlformats.org/officeDocument/2006/customXml" ds:itemID="{170A8CBB-99F6-49C0-9CEF-7C876E5C6ED1}">
  <ds:schemaRefs/>
</ds:datastoreItem>
</file>

<file path=customXml/itemProps14.xml><?xml version="1.0" encoding="utf-8"?>
<ds:datastoreItem xmlns:ds="http://schemas.openxmlformats.org/officeDocument/2006/customXml" ds:itemID="{257BDCBC-C2B1-4E85-975E-63363762BE73}">
  <ds:schemaRefs/>
</ds:datastoreItem>
</file>

<file path=customXml/itemProps15.xml><?xml version="1.0" encoding="utf-8"?>
<ds:datastoreItem xmlns:ds="http://schemas.openxmlformats.org/officeDocument/2006/customXml" ds:itemID="{0240F074-2D05-463F-9C88-3AC3CD16F84E}">
  <ds:schemaRefs/>
</ds:datastoreItem>
</file>

<file path=customXml/itemProps16.xml><?xml version="1.0" encoding="utf-8"?>
<ds:datastoreItem xmlns:ds="http://schemas.openxmlformats.org/officeDocument/2006/customXml" ds:itemID="{413765CE-17C9-449F-AC99-D3031BFA91B8}">
  <ds:schemaRefs/>
</ds:datastoreItem>
</file>

<file path=customXml/itemProps17.xml><?xml version="1.0" encoding="utf-8"?>
<ds:datastoreItem xmlns:ds="http://schemas.openxmlformats.org/officeDocument/2006/customXml" ds:itemID="{C392C788-4B34-4696-8333-47A4C8E95FAC}">
  <ds:schemaRefs/>
</ds:datastoreItem>
</file>

<file path=customXml/itemProps18.xml><?xml version="1.0" encoding="utf-8"?>
<ds:datastoreItem xmlns:ds="http://schemas.openxmlformats.org/officeDocument/2006/customXml" ds:itemID="{096983E4-A4BB-46AD-8446-7DBA4F2041A5}">
  <ds:schemaRefs/>
</ds:datastoreItem>
</file>

<file path=customXml/itemProps19.xml><?xml version="1.0" encoding="utf-8"?>
<ds:datastoreItem xmlns:ds="http://schemas.openxmlformats.org/officeDocument/2006/customXml" ds:itemID="{4EF6FCF1-DC02-4A24-84BE-AFC938FC2123}">
  <ds:schemaRefs/>
</ds:datastoreItem>
</file>

<file path=customXml/itemProps2.xml><?xml version="1.0" encoding="utf-8"?>
<ds:datastoreItem xmlns:ds="http://schemas.openxmlformats.org/officeDocument/2006/customXml" ds:itemID="{50777E50-2B86-4C59-BE34-956C5666D761}">
  <ds:schemaRefs/>
</ds:datastoreItem>
</file>

<file path=customXml/itemProps20.xml><?xml version="1.0" encoding="utf-8"?>
<ds:datastoreItem xmlns:ds="http://schemas.openxmlformats.org/officeDocument/2006/customXml" ds:itemID="{0E5B9057-74E5-458E-8A3F-C7CDF59BC1F3}">
  <ds:schemaRefs/>
</ds:datastoreItem>
</file>

<file path=customXml/itemProps21.xml><?xml version="1.0" encoding="utf-8"?>
<ds:datastoreItem xmlns:ds="http://schemas.openxmlformats.org/officeDocument/2006/customXml" ds:itemID="{E6E1A0C9-DB80-44A1-847E-5C49724B535E}">
  <ds:schemaRefs/>
</ds:datastoreItem>
</file>

<file path=customXml/itemProps22.xml><?xml version="1.0" encoding="utf-8"?>
<ds:datastoreItem xmlns:ds="http://schemas.openxmlformats.org/officeDocument/2006/customXml" ds:itemID="{1C52D62E-4287-4FC1-8B89-BAD4844CEF38}">
  <ds:schemaRefs/>
</ds:datastoreItem>
</file>

<file path=customXml/itemProps3.xml><?xml version="1.0" encoding="utf-8"?>
<ds:datastoreItem xmlns:ds="http://schemas.openxmlformats.org/officeDocument/2006/customXml" ds:itemID="{5CD6640D-3DDA-4CA4-96F1-F3652215E460}">
  <ds:schemaRefs/>
</ds:datastoreItem>
</file>

<file path=customXml/itemProps4.xml><?xml version="1.0" encoding="utf-8"?>
<ds:datastoreItem xmlns:ds="http://schemas.openxmlformats.org/officeDocument/2006/customXml" ds:itemID="{020B5934-6C33-4D46-AEEB-FCF67E29CDDE}">
  <ds:schemaRefs/>
</ds:datastoreItem>
</file>

<file path=customXml/itemProps5.xml><?xml version="1.0" encoding="utf-8"?>
<ds:datastoreItem xmlns:ds="http://schemas.openxmlformats.org/officeDocument/2006/customXml" ds:itemID="{4F8FB205-0677-44F3-895C-854DBFD25E3B}">
  <ds:schemaRefs/>
</ds:datastoreItem>
</file>

<file path=customXml/itemProps6.xml><?xml version="1.0" encoding="utf-8"?>
<ds:datastoreItem xmlns:ds="http://schemas.openxmlformats.org/officeDocument/2006/customXml" ds:itemID="{5AE7067C-74F6-4336-93EA-B6C0FA98CE8A}">
  <ds:schemaRefs/>
</ds:datastoreItem>
</file>

<file path=customXml/itemProps7.xml><?xml version="1.0" encoding="utf-8"?>
<ds:datastoreItem xmlns:ds="http://schemas.openxmlformats.org/officeDocument/2006/customXml" ds:itemID="{08810585-C78F-4364-B346-9C98F226F880}">
  <ds:schemaRefs/>
</ds:datastoreItem>
</file>

<file path=customXml/itemProps8.xml><?xml version="1.0" encoding="utf-8"?>
<ds:datastoreItem xmlns:ds="http://schemas.openxmlformats.org/officeDocument/2006/customXml" ds:itemID="{23FAF2A5-7CED-48F2-B5A2-06B7CCF59D4F}">
  <ds:schemaRefs/>
</ds:datastoreItem>
</file>

<file path=customXml/itemProps9.xml><?xml version="1.0" encoding="utf-8"?>
<ds:datastoreItem xmlns:ds="http://schemas.openxmlformats.org/officeDocument/2006/customXml" ds:itemID="{23F1DB5F-7F2F-41B1-8BEA-E9A77E427A8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Catégories</vt:lpstr>
      <vt:lpstr>Produits</vt:lpstr>
      <vt:lpstr>Vendeurs</vt:lpstr>
      <vt:lpstr>Magasins</vt:lpstr>
      <vt:lpstr>Objectifs N</vt:lpstr>
      <vt:lpstr>Base N</vt:lpstr>
      <vt:lpstr>Base N-1</vt:lpstr>
      <vt:lpstr>TCD</vt:lpstr>
      <vt:lpstr>TBD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Beaumel Catherine</dc:creator>
  <dc:description/>
  <cp:lastModifiedBy>samy amri</cp:lastModifiedBy>
  <cp:revision>69</cp:revision>
  <cp:lastPrinted>2019-01-10T15:35:40Z</cp:lastPrinted>
  <dcterms:created xsi:type="dcterms:W3CDTF">2006-05-09T11:15:53Z</dcterms:created>
  <dcterms:modified xsi:type="dcterms:W3CDTF">2025-02-02T19:13:44Z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